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ica_\Downloads\"/>
    </mc:Choice>
  </mc:AlternateContent>
  <xr:revisionPtr revIDLastSave="0" documentId="13_ncr:1_{8AF9876E-32C6-402A-89EB-DE54D4DCD1F1}" xr6:coauthVersionLast="47" xr6:coauthVersionMax="47" xr10:uidLastSave="{00000000-0000-0000-0000-000000000000}"/>
  <workbookProtection workbookAlgorithmName="SHA-512" workbookHashValue="bujIaGOIut0HRwVXbY5+dHKd8jtqjfJVHcSu5gJJK2orcNJPPtsSMEhN/1RYjHs+TDnPEbVCyJBiQfRNVHgsNA==" workbookSaltValue="tMR3hgYqr1e+O6hgnSJeyQ==" workbookSpinCount="100000" lockStructure="1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_xlnm.Print_Area" localSheetId="0">Hoja1!$B$1:$K$150</definedName>
    <definedName name="_xlnm.Print_Titles" localSheetId="0">Hoja1!$1:$3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2" i="1" l="1"/>
  <c r="D143" i="1"/>
  <c r="J143" i="1" s="1"/>
  <c r="D142" i="1"/>
  <c r="J142" i="1" s="1"/>
  <c r="D141" i="1"/>
  <c r="J141" i="1" s="1"/>
  <c r="D140" i="1"/>
  <c r="J140" i="1" s="1"/>
  <c r="D139" i="1"/>
  <c r="J139" i="1" s="1"/>
  <c r="D138" i="1"/>
  <c r="J138" i="1" s="1"/>
  <c r="D137" i="1"/>
  <c r="J137" i="1" s="1"/>
  <c r="D136" i="1"/>
  <c r="J136" i="1" s="1"/>
  <c r="D135" i="1"/>
  <c r="J135" i="1" s="1"/>
  <c r="D134" i="1"/>
  <c r="D133" i="1"/>
  <c r="I136" i="1" l="1"/>
  <c r="I140" i="1"/>
  <c r="G137" i="1"/>
  <c r="G141" i="1"/>
  <c r="I137" i="1"/>
  <c r="I141" i="1"/>
  <c r="G138" i="1"/>
  <c r="G142" i="1"/>
  <c r="I138" i="1"/>
  <c r="I142" i="1"/>
  <c r="G135" i="1"/>
  <c r="G139" i="1"/>
  <c r="G143" i="1"/>
  <c r="I135" i="1"/>
  <c r="I139" i="1"/>
  <c r="I143" i="1"/>
  <c r="G136" i="1"/>
  <c r="G140" i="1"/>
  <c r="G134" i="1"/>
  <c r="J134" i="1"/>
  <c r="I134" i="1"/>
  <c r="C48" i="1"/>
  <c r="C47" i="1"/>
  <c r="G132" i="1" l="1"/>
  <c r="J132" i="1" l="1"/>
  <c r="I132" i="1"/>
  <c r="J133" i="1"/>
  <c r="D144" i="1" l="1"/>
  <c r="G133" i="1"/>
  <c r="I133" i="1"/>
  <c r="I144" i="1" l="1"/>
  <c r="G144" i="1"/>
  <c r="D145" i="1"/>
  <c r="J1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Luz Adriana Vela</author>
  </authors>
  <commentList>
    <comment ref="J115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Luz Adriana Vela:</t>
        </r>
        <r>
          <rPr>
            <sz val="9"/>
            <color indexed="81"/>
            <rFont val="Tahoma"/>
            <charset val="1"/>
          </rPr>
          <t xml:space="preserve">
En este valor no se debe incluir lo pagado por gastos de desplazamiento</t>
        </r>
      </text>
    </comment>
  </commentList>
</comments>
</file>

<file path=xl/sharedStrings.xml><?xml version="1.0" encoding="utf-8"?>
<sst xmlns="http://schemas.openxmlformats.org/spreadsheetml/2006/main" count="173" uniqueCount="129">
  <si>
    <t xml:space="preserve">Número de Contrato </t>
  </si>
  <si>
    <r>
      <t>CO1.PCCNTR.</t>
    </r>
    <r>
      <rPr>
        <b/>
        <sz val="8"/>
        <color rgb="FF0070C0"/>
        <rFont val="Verdana"/>
        <family val="2"/>
      </rPr>
      <t>XXXXX</t>
    </r>
  </si>
  <si>
    <t>Nombre del contratista</t>
  </si>
  <si>
    <t>Buen Samaritano Fernández</t>
  </si>
  <si>
    <t>Tipo y número de documento</t>
  </si>
  <si>
    <t>CC. 79.765.456</t>
  </si>
  <si>
    <t>Nombre, cargo y área</t>
  </si>
  <si>
    <t>Período</t>
  </si>
  <si>
    <t xml:space="preserve">Desde </t>
  </si>
  <si>
    <t>Hasta</t>
  </si>
  <si>
    <t>Ej. Carolina Barrera – Profesional Especializado – Oficina Asesora Jurídica</t>
  </si>
  <si>
    <t>Ej. Edith Chávez – Profesional Especializado – Secretaría General</t>
  </si>
  <si>
    <t>Actualmente</t>
  </si>
  <si>
    <t>Fecha de Firma del Contrato</t>
  </si>
  <si>
    <t xml:space="preserve">Objeto </t>
  </si>
  <si>
    <t>CDP – Fecha  – Valor</t>
  </si>
  <si>
    <t>RP - Fecha  – Valor</t>
  </si>
  <si>
    <t xml:space="preserve">Ocho (08) meses </t>
  </si>
  <si>
    <t>Fecha de inicio</t>
  </si>
  <si>
    <t>Fecha de terminación inicial</t>
  </si>
  <si>
    <t>Doscientos veintiocho millones seiscientos cincuenta y tres mil doscientos pesos ($228.653.200) M/Cte.</t>
  </si>
  <si>
    <t>Tres (3) meses</t>
  </si>
  <si>
    <t>Pedro Pérez</t>
  </si>
  <si>
    <t>Tipo y número documento</t>
  </si>
  <si>
    <t>N.A.</t>
  </si>
  <si>
    <r>
      <t>Plazo inicial</t>
    </r>
    <r>
      <rPr>
        <sz val="7"/>
        <color rgb="FFFF0000"/>
        <rFont val="Verdana"/>
        <family val="2"/>
      </rPr>
      <t xml:space="preserve"> </t>
    </r>
    <r>
      <rPr>
        <b/>
        <sz val="8"/>
        <color theme="1"/>
        <rFont val="Verdana"/>
        <family val="2"/>
      </rPr>
      <t xml:space="preserve">
</t>
    </r>
    <r>
      <rPr>
        <sz val="7"/>
        <color rgb="FFFF0000"/>
        <rFont val="Verdana"/>
        <family val="2"/>
      </rPr>
      <t>El señalado inicialmente en el contrato</t>
    </r>
  </si>
  <si>
    <r>
      <t>Valor inicial</t>
    </r>
    <r>
      <rPr>
        <sz val="8"/>
        <color rgb="FFFF0000"/>
        <rFont val="Verdana"/>
        <family val="2"/>
      </rPr>
      <t xml:space="preserve"> </t>
    </r>
    <r>
      <rPr>
        <b/>
        <sz val="8"/>
        <color theme="1"/>
        <rFont val="Verdana"/>
        <family val="2"/>
      </rPr>
      <t xml:space="preserve">
</t>
    </r>
    <r>
      <rPr>
        <sz val="7"/>
        <color rgb="FFFF0000"/>
        <rFont val="Verdana"/>
        <family val="2"/>
      </rPr>
      <t>El señalado inicialmente en el contrato</t>
    </r>
  </si>
  <si>
    <t xml:space="preserve">1.	Indicación de los datos generales del contrato </t>
  </si>
  <si>
    <t>FORMATO
INFORME FINAL DE SUPERVISIÓN
Contratos de Prestación de Servicios Profesionales y de Apoyo a la Gestión</t>
  </si>
  <si>
    <r>
      <t xml:space="preserve">Página 1 de 4
</t>
    </r>
    <r>
      <rPr>
        <b/>
        <sz val="11"/>
        <color theme="1"/>
        <rFont val="Arial"/>
        <family val="2"/>
      </rPr>
      <t>**RAD_S**</t>
    </r>
    <r>
      <rPr>
        <sz val="10"/>
        <color theme="1"/>
        <rFont val="Arial"/>
        <family val="2"/>
      </rPr>
      <t xml:space="preserve">
Radicado No.: </t>
    </r>
    <r>
      <rPr>
        <b/>
        <sz val="10"/>
        <color theme="1"/>
        <rFont val="Arial"/>
        <family val="2"/>
      </rPr>
      <t>RAD_S</t>
    </r>
    <r>
      <rPr>
        <sz val="10"/>
        <color theme="1"/>
        <rFont val="Arial"/>
        <family val="2"/>
      </rPr>
      <t xml:space="preserve">
Fecha: </t>
    </r>
    <r>
      <rPr>
        <b/>
        <sz val="10"/>
        <color theme="1"/>
        <rFont val="Arial"/>
        <family val="2"/>
      </rPr>
      <t>FECHA_S</t>
    </r>
  </si>
  <si>
    <t>Certificado de Cumplimiento</t>
  </si>
  <si>
    <t>Período certificado</t>
  </si>
  <si>
    <t>20241110174102</t>
  </si>
  <si>
    <t>Del 15 al 30 de enero de 2024</t>
  </si>
  <si>
    <t>2. Constancia de cumplimiento de las obligaciones y objeto del Contrato, Pagos y/o Desembolsos</t>
  </si>
  <si>
    <t>Orden de Pago</t>
  </si>
  <si>
    <t>Fecha pago</t>
  </si>
  <si>
    <t>Valor pagado</t>
  </si>
  <si>
    <t>Febrero 2024</t>
  </si>
  <si>
    <t>Marzo 2024</t>
  </si>
  <si>
    <t>430550158</t>
  </si>
  <si>
    <t>430550857</t>
  </si>
  <si>
    <t>20241110177805</t>
  </si>
  <si>
    <t>20241110188620</t>
  </si>
  <si>
    <t>Planilla número</t>
  </si>
  <si>
    <t>Salud</t>
  </si>
  <si>
    <t>ARL</t>
  </si>
  <si>
    <t>2024-01</t>
  </si>
  <si>
    <t>2024-02</t>
  </si>
  <si>
    <t>2024-03</t>
  </si>
  <si>
    <t>2024-04</t>
  </si>
  <si>
    <r>
      <rPr>
        <b/>
        <sz val="8"/>
        <color rgb="FFFF0000"/>
        <rFont val="Verdana"/>
        <family val="2"/>
      </rPr>
      <t xml:space="preserve">NOTA FINAL:  </t>
    </r>
    <r>
      <rPr>
        <sz val="8"/>
        <color rgb="FFFF0000"/>
        <rFont val="Verdana"/>
        <family val="2"/>
      </rPr>
      <t xml:space="preserve">Todo lo que se encuentra con color rojo debe borrarse y </t>
    </r>
    <r>
      <rPr>
        <sz val="8"/>
        <color rgb="FF0070C0"/>
        <rFont val="Verdana"/>
        <family val="2"/>
      </rPr>
      <t>lo que se encuentra en color azul debe cambiarse con los datos reales del respectivo contrato.</t>
    </r>
  </si>
  <si>
    <r>
      <rPr>
        <b/>
        <sz val="8"/>
        <color theme="1"/>
        <rFont val="Verdana"/>
        <family val="2"/>
      </rPr>
      <t>Observaciones Adicionales</t>
    </r>
    <r>
      <rPr>
        <sz val="8"/>
        <color theme="1"/>
        <rFont val="Verdana"/>
        <family val="2"/>
      </rPr>
      <t xml:space="preserve">: </t>
    </r>
    <r>
      <rPr>
        <sz val="8"/>
        <color rgb="FFFF0000"/>
        <rFont val="Verdana"/>
        <family val="2"/>
      </rPr>
      <t xml:space="preserve">(Espacio para que el(la) supervisor(a) haga referencia a todos aquellos aspectos que considere importantes y que no hayan sido previamente incluidos en el cuerpo del informe, en caso de ser necesario). </t>
    </r>
  </si>
  <si>
    <t>Pensión</t>
  </si>
  <si>
    <t>IBC 40%</t>
  </si>
  <si>
    <t>Abril</t>
  </si>
  <si>
    <t>Junio</t>
  </si>
  <si>
    <t>Julio</t>
  </si>
  <si>
    <t>Agosto</t>
  </si>
  <si>
    <t>Septiembre</t>
  </si>
  <si>
    <t>Octubre</t>
  </si>
  <si>
    <t>Noviembre</t>
  </si>
  <si>
    <t>Diciembre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</si>
  <si>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</si>
  <si>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</si>
  <si>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</si>
  <si>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</si>
  <si>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</si>
  <si>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</si>
  <si>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</si>
  <si>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</si>
  <si>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xxxxxx</t>
  </si>
  <si>
    <t>xxxxxxxxxxxxxxx</t>
  </si>
  <si>
    <t>Totales</t>
  </si>
  <si>
    <t>wefsf</t>
  </si>
  <si>
    <r>
      <t>Código:</t>
    </r>
    <r>
      <rPr>
        <sz val="8"/>
        <color theme="1"/>
        <rFont val="Verdana"/>
        <family val="2"/>
      </rPr>
      <t xml:space="preserve"> F-GC-033</t>
    </r>
  </si>
  <si>
    <t>Número</t>
  </si>
  <si>
    <t>Fecha</t>
  </si>
  <si>
    <t>Honorarios</t>
  </si>
  <si>
    <t>Gastos de Desplazamiento</t>
  </si>
  <si>
    <r>
      <t xml:space="preserve">Adiciones
</t>
    </r>
    <r>
      <rPr>
        <sz val="7"/>
        <color rgb="FFFF0000"/>
        <rFont val="Verdana"/>
        <family val="2"/>
      </rPr>
      <t>Incluir Número, fecha de suscripción y valor de las adiciones identificando los montos por honorarios y por gastos de desplazamiento, cuando apliquen.</t>
    </r>
    <r>
      <rPr>
        <b/>
        <sz val="8"/>
        <color theme="1"/>
        <rFont val="Verdana"/>
        <family val="2"/>
      </rPr>
      <t xml:space="preserve">
</t>
    </r>
    <r>
      <rPr>
        <b/>
        <sz val="7"/>
        <color rgb="FFFF0000"/>
        <rFont val="Verdana"/>
        <family val="2"/>
      </rPr>
      <t>Nota</t>
    </r>
    <r>
      <rPr>
        <sz val="7"/>
        <color rgb="FFFF0000"/>
        <rFont val="Verdana"/>
        <family val="2"/>
      </rPr>
      <t>: Mostrar u ocultar  la filas que se requieran (25 a 34) como adiciones se hayan realizado</t>
    </r>
  </si>
  <si>
    <r>
      <t xml:space="preserve">Valor final pactado 
</t>
    </r>
    <r>
      <rPr>
        <sz val="7"/>
        <color rgb="FFFF0000"/>
        <rFont val="Verdana"/>
        <family val="2"/>
      </rPr>
      <t>Indicar valor final incluyendo adiciones y reducciones pactadas</t>
    </r>
  </si>
  <si>
    <t>Valor Gastos de Desplazaminto finales</t>
  </si>
  <si>
    <r>
      <t xml:space="preserve">Reducciones de valor
</t>
    </r>
    <r>
      <rPr>
        <sz val="7"/>
        <color rgb="FFFF0000"/>
        <rFont val="Verdana"/>
        <family val="2"/>
      </rPr>
      <t>Incluir Número, fecha de suscripción y valor de las reducciones identificando los montos por honorarios y por gastos de desplazamiento, cuando apliquen.</t>
    </r>
    <r>
      <rPr>
        <b/>
        <sz val="8"/>
        <color theme="1"/>
        <rFont val="Verdana"/>
        <family val="2"/>
      </rPr>
      <t xml:space="preserve">
</t>
    </r>
    <r>
      <rPr>
        <b/>
        <sz val="7"/>
        <color rgb="FFFF0000"/>
        <rFont val="Verdana"/>
        <family val="2"/>
      </rPr>
      <t>Nota</t>
    </r>
    <r>
      <rPr>
        <sz val="7"/>
        <color rgb="FFFF0000"/>
        <rFont val="Verdana"/>
        <family val="2"/>
      </rPr>
      <t>: Mostrar u ocultar  la filas que se requieran (35 a 40) como reducciones se hayan realizado</t>
    </r>
  </si>
  <si>
    <t>Fecha de suscripción</t>
  </si>
  <si>
    <t>Tiempo prorrogado</t>
  </si>
  <si>
    <t>3 meses 9 días</t>
  </si>
  <si>
    <r>
      <t xml:space="preserve">Prórrogas
</t>
    </r>
    <r>
      <rPr>
        <sz val="7"/>
        <color rgb="FFFF0000"/>
        <rFont val="Verdana"/>
        <family val="2"/>
      </rPr>
      <t>Indicar número, fecha de suscripción y plazo de la prórroga</t>
    </r>
    <r>
      <rPr>
        <b/>
        <sz val="8"/>
        <color theme="1"/>
        <rFont val="Verdana"/>
        <family val="2"/>
      </rPr>
      <t xml:space="preserve">
</t>
    </r>
    <r>
      <rPr>
        <b/>
        <sz val="7"/>
        <color rgb="FFFF0000"/>
        <rFont val="Verdana"/>
        <family val="2"/>
      </rPr>
      <t>Nota</t>
    </r>
    <r>
      <rPr>
        <sz val="7"/>
        <color rgb="FFFF0000"/>
        <rFont val="Verdana"/>
        <family val="2"/>
      </rPr>
      <t>: Mostrar u ocultar  la filas que se requieran (44 a 53) como prórrogas se hayan realizado</t>
    </r>
  </si>
  <si>
    <t>Nombre del Supervisor</t>
  </si>
  <si>
    <t>Firma del Supervisor</t>
  </si>
  <si>
    <r>
      <t xml:space="preserve">Supervisor(es) y periodos
</t>
    </r>
    <r>
      <rPr>
        <sz val="7"/>
        <color rgb="FFFF0000"/>
        <rFont val="Verdana"/>
        <family val="2"/>
      </rPr>
      <t>Indicar el(los) nombre(s) del supervisor(es) del contrato indicando el periodo durante el cual ejerció la supervisión. En el caso del supervisor actual, se indicará la fecha a partir de la cual inició dicha labor</t>
    </r>
    <r>
      <rPr>
        <sz val="8"/>
        <color rgb="FFFF0000"/>
        <rFont val="Verdana"/>
        <family val="2"/>
      </rPr>
      <t xml:space="preserve">.
</t>
    </r>
    <r>
      <rPr>
        <b/>
        <sz val="7"/>
        <color rgb="FFFF0000"/>
        <rFont val="Verdana"/>
        <family val="2"/>
      </rPr>
      <t>Nota</t>
    </r>
    <r>
      <rPr>
        <sz val="7"/>
        <color rgb="FFFF0000"/>
        <rFont val="Verdana"/>
        <family val="2"/>
      </rPr>
      <t>:Mostrar u ocultar  la filas que se requieran (13 a 20) como supervisores hayan sido asignados</t>
    </r>
  </si>
  <si>
    <t>RP de la cesión - Fecha  – Valor</t>
  </si>
  <si>
    <t>Cesionario 1</t>
  </si>
  <si>
    <t>Cesionario 2</t>
  </si>
  <si>
    <t>Cesionario 3</t>
  </si>
  <si>
    <t>Cesionario 4</t>
  </si>
  <si>
    <t>Tiempo a ejecutar</t>
  </si>
  <si>
    <t>Valor a ejecutar</t>
  </si>
  <si>
    <t xml:space="preserve">Cesión </t>
  </si>
  <si>
    <t>5 meses 3 días</t>
  </si>
  <si>
    <t>CC 566543456</t>
  </si>
  <si>
    <t>Once (11) meses tres (3) días</t>
  </si>
  <si>
    <r>
      <t xml:space="preserve">Suspensiones
</t>
    </r>
    <r>
      <rPr>
        <sz val="7"/>
        <color rgb="FFFF0000"/>
        <rFont val="Verdana"/>
        <family val="2"/>
      </rPr>
      <t>Indicar número de suspensión y fecha de suscripción</t>
    </r>
    <r>
      <rPr>
        <b/>
        <sz val="8"/>
        <color theme="1"/>
        <rFont val="Verdana"/>
        <family val="2"/>
      </rPr>
      <t xml:space="preserve">
</t>
    </r>
    <r>
      <rPr>
        <b/>
        <sz val="7"/>
        <color rgb="FFFF0000"/>
        <rFont val="Verdana"/>
        <family val="2"/>
      </rPr>
      <t>Nota</t>
    </r>
    <r>
      <rPr>
        <sz val="7"/>
        <color rgb="FFFF0000"/>
        <rFont val="Verdana"/>
        <family val="2"/>
      </rPr>
      <t>: Mostrar u ocultar  la filas que se requieran (60 a 64) como suspensiones  se hayan realizado</t>
    </r>
  </si>
  <si>
    <r>
      <t>Reinicios</t>
    </r>
    <r>
      <rPr>
        <sz val="8"/>
        <color rgb="FFFF0000"/>
        <rFont val="Verdana"/>
        <family val="2"/>
      </rPr>
      <t xml:space="preserve"> </t>
    </r>
    <r>
      <rPr>
        <b/>
        <sz val="8"/>
        <color theme="1"/>
        <rFont val="Verdana"/>
        <family val="2"/>
      </rPr>
      <t xml:space="preserve">
</t>
    </r>
    <r>
      <rPr>
        <sz val="7"/>
        <color rgb="FFFF0000"/>
        <rFont val="Verdana"/>
        <family val="2"/>
      </rPr>
      <t>Indicar número de reinicios y fechas de suscripción</t>
    </r>
    <r>
      <rPr>
        <b/>
        <sz val="8"/>
        <color theme="1"/>
        <rFont val="Verdana"/>
        <family val="2"/>
      </rPr>
      <t xml:space="preserve">
</t>
    </r>
    <r>
      <rPr>
        <b/>
        <sz val="7"/>
        <color rgb="FFFF0000"/>
        <rFont val="Verdana"/>
        <family val="2"/>
      </rPr>
      <t>Nota</t>
    </r>
    <r>
      <rPr>
        <sz val="7"/>
        <color rgb="FFFF0000"/>
        <rFont val="Verdana"/>
        <family val="2"/>
      </rPr>
      <t>: Mostrar u ocultar  la filas que se requieran (65 a 69) como reinicios se hayan realizado</t>
    </r>
  </si>
  <si>
    <r>
      <t xml:space="preserve">Cesión 
</t>
    </r>
    <r>
      <rPr>
        <sz val="7"/>
        <color rgb="FFFF0000"/>
        <rFont val="Verdana"/>
        <family val="2"/>
      </rPr>
      <t xml:space="preserve">Indicar número de cesiones, fechas de suscripción, tiempo a ejecutar y valor a ejecutar 
</t>
    </r>
    <r>
      <rPr>
        <b/>
        <sz val="7"/>
        <color rgb="FFFF0000"/>
        <rFont val="Verdana"/>
        <family val="2"/>
      </rPr>
      <t>Nota</t>
    </r>
    <r>
      <rPr>
        <sz val="7"/>
        <color rgb="FFFF0000"/>
        <rFont val="Verdana"/>
        <family val="2"/>
      </rPr>
      <t>: Mostrar u ocultar  la filas que se requieran (70 a 86) como como cesiones se hayan realizado</t>
    </r>
  </si>
  <si>
    <r>
      <t xml:space="preserve">Fecha de terminación anticipada (cuando aplique) </t>
    </r>
    <r>
      <rPr>
        <sz val="8"/>
        <color rgb="FFFF0000"/>
        <rFont val="Verdana"/>
        <family val="2"/>
      </rPr>
      <t>Si no aplica, ocultar la fila</t>
    </r>
  </si>
  <si>
    <t>Valor total Honorarios iniciales</t>
  </si>
  <si>
    <t>Valor total Gastos de Desplazaminto inicales</t>
  </si>
  <si>
    <t>Valor total Honorarios finales</t>
  </si>
  <si>
    <t>Doscientos treinta y cuatro millones seiscientos treinta mil setecientos cuarenta y siete pesos ($234.630.747) M/Cte.</t>
  </si>
  <si>
    <t>Valor pagado por honorarios</t>
  </si>
  <si>
    <t>Desde</t>
  </si>
  <si>
    <t>Lugar destino</t>
  </si>
  <si>
    <t>Ataco - Tolima</t>
  </si>
  <si>
    <r>
      <t xml:space="preserve">Plazo final ejecutado
</t>
    </r>
    <r>
      <rPr>
        <sz val="7"/>
        <color rgb="FFFF0000"/>
        <rFont val="Verdana"/>
        <family val="2"/>
      </rPr>
      <t>(Indicar el plazo total teniendo en cuenta las prórrogas, reducciones de tiempo, suspensiones y reincios pactadas)</t>
    </r>
  </si>
  <si>
    <r>
      <t xml:space="preserve">Fecha de terminación final
</t>
    </r>
    <r>
      <rPr>
        <sz val="7"/>
        <color rgb="FFFF0000"/>
        <rFont val="Verdana"/>
        <family val="2"/>
      </rPr>
      <t>(Indicar fecha de terminación teniendo en cuenta las prórrogas, reducciones de tiempo, suspensiones y reincios pactados)</t>
    </r>
  </si>
  <si>
    <t>EDITH CAROLINA CHAVEZ BRICEÑO</t>
  </si>
  <si>
    <t>Pensionado</t>
  </si>
  <si>
    <t>Sí</t>
  </si>
  <si>
    <r>
      <t xml:space="preserve">Desplazamientos realizados
</t>
    </r>
    <r>
      <rPr>
        <b/>
        <sz val="7"/>
        <color rgb="FFFF0000"/>
        <rFont val="Verdana"/>
        <family val="2"/>
      </rPr>
      <t>Nota</t>
    </r>
    <r>
      <rPr>
        <sz val="7"/>
        <color rgb="FFFF0000"/>
        <rFont val="Verdana"/>
        <family val="2"/>
      </rPr>
      <t>: Mostrar u ocultar  la filas que se requieran (87 a 107) como desplazamiento se hayan realizado</t>
    </r>
  </si>
  <si>
    <t>SÍ</t>
  </si>
  <si>
    <r>
      <t xml:space="preserve">Cumplimiento Pago Seguridad Social
</t>
    </r>
    <r>
      <rPr>
        <sz val="8"/>
        <color rgb="FFFF0000"/>
        <rFont val="Verdana"/>
        <family val="2"/>
      </rPr>
      <t xml:space="preserve"> (El contratista cumple con el IBC  correspondiente al 40% del valor del contrato). </t>
    </r>
  </si>
  <si>
    <r>
      <t xml:space="preserve">3. Constancia de cumplimiento de aportes al Sistema General de Seguridad Social
</t>
    </r>
    <r>
      <rPr>
        <sz val="8"/>
        <color rgb="FFFF0000"/>
        <rFont val="Verdana"/>
        <family val="2"/>
      </rPr>
      <t xml:space="preserve">Previa verificación de las planillas de pago de cada período, indicar con un </t>
    </r>
    <r>
      <rPr>
        <b/>
        <sz val="8"/>
        <color rgb="FFFF0000"/>
        <rFont val="Verdana"/>
        <family val="2"/>
      </rPr>
      <t xml:space="preserve">SI </t>
    </r>
    <r>
      <rPr>
        <sz val="8"/>
        <color rgb="FFFF0000"/>
        <rFont val="Verdana"/>
        <family val="2"/>
      </rPr>
      <t xml:space="preserve">o un </t>
    </r>
    <r>
      <rPr>
        <b/>
        <sz val="8"/>
        <color rgb="FFFF0000"/>
        <rFont val="Verdana"/>
        <family val="2"/>
      </rPr>
      <t xml:space="preserve">NO </t>
    </r>
    <r>
      <rPr>
        <sz val="8"/>
        <color rgb="FFFF0000"/>
        <rFont val="Verdana"/>
        <family val="2"/>
      </rPr>
      <t>el cumplimiento de los valores mínimos a cancelar de acuerdo al valor del contrato</t>
    </r>
  </si>
  <si>
    <t xml:space="preserve">Cumple
</t>
  </si>
  <si>
    <t>CC.</t>
  </si>
  <si>
    <r>
      <t xml:space="preserve">Valor final ejecutado por honorarios
</t>
    </r>
    <r>
      <rPr>
        <sz val="7"/>
        <color rgb="FFFF0000"/>
        <rFont val="Verdana"/>
        <family val="2"/>
      </rPr>
      <t>(Indicar el valor total de los honorarios teniendo en cuenta las adiciones y reducciones pactadas)</t>
    </r>
  </si>
  <si>
    <r>
      <t xml:space="preserve">Valor final ejecutado por Desplazamientos
</t>
    </r>
    <r>
      <rPr>
        <sz val="8"/>
        <color rgb="FFFF0000"/>
        <rFont val="Verdana"/>
        <family val="2"/>
      </rPr>
      <t>(Indicar el valor total de los desplazamientos teniendo en cuenta las adiciones y reducciones pactadas)</t>
    </r>
  </si>
  <si>
    <r>
      <t>Fecha:</t>
    </r>
    <r>
      <rPr>
        <sz val="8"/>
        <color theme="1"/>
        <rFont val="Verdana"/>
        <family val="2"/>
      </rPr>
      <t xml:space="preserve"> 09/12/2024</t>
    </r>
  </si>
  <si>
    <r>
      <t>Versión:</t>
    </r>
    <r>
      <rPr>
        <sz val="8"/>
        <color theme="1"/>
        <rFont val="Verdana"/>
        <family val="2"/>
      </rPr>
      <t xml:space="preserve">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</si>
</sst>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;[Red]\-&quot;$&quot;\ #,##0"/>
    <numFmt numFmtId="165" formatCode="_-&quot;$&quot;\ * #,##0.00_-;\-&quot;$&quot;\ * #,##0.00_-;_-&quot;$&quot;\ * &quot;-&quot;??_-;_-@_-"/>
    <numFmt numFmtId="166" formatCode="_-&quot;$&quot;\ * #,##0_-;\-&quot;$&quot;\ * #,##0_-;_-&quot;$&quot;\ * &quot;-&quot;??_-;_-@_-"/>
  </numFmts>
  <fonts count="23" x14ac:knownFonts="1">
    <font>
      <sz val="11"/>
      <color theme="1"/>
      <name val="Aptos Narrow"/>
      <family val="2"/>
      <scheme val="minor"/>
    </font>
    <font>
      <b/>
      <sz val="8"/>
      <color theme="1"/>
      <name val="Verdana"/>
      <family val="2"/>
    </font>
    <font>
      <b/>
      <sz val="8"/>
      <color rgb="FF0070C0"/>
      <name val="Verdana"/>
      <family val="2"/>
    </font>
    <font>
      <sz val="8"/>
      <color rgb="FF0070C0"/>
      <name val="Verdana"/>
      <family val="2"/>
    </font>
    <font>
      <sz val="8"/>
      <color theme="1"/>
      <name val="Verdana"/>
      <family val="2"/>
    </font>
    <font>
      <sz val="7"/>
      <color rgb="FFFF0000"/>
      <name val="Verdana"/>
      <family val="2"/>
    </font>
    <font>
      <b/>
      <sz val="7"/>
      <color rgb="FFFF0000"/>
      <name val="Verdana"/>
      <family val="2"/>
    </font>
    <font>
      <sz val="8"/>
      <color rgb="FFFF0000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7"/>
      <color theme="1"/>
      <name val="Verdana"/>
      <family val="2"/>
    </font>
    <font>
      <sz val="10"/>
      <color theme="1"/>
      <name val="Verdana"/>
      <family val="2"/>
    </font>
    <font>
      <b/>
      <sz val="9"/>
      <color theme="1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8"/>
      <name val="Verdana"/>
      <family val="2"/>
    </font>
    <font>
      <sz val="7"/>
      <color theme="2" tint="-9.9978637043366805E-2"/>
      <name val="Verdana"/>
      <family val="2"/>
    </font>
    <font>
      <sz val="11"/>
      <color theme="1"/>
      <name val="Aptos Narrow"/>
      <family val="2"/>
      <scheme val="minor"/>
    </font>
    <font>
      <b/>
      <sz val="11"/>
      <color theme="1"/>
      <name val="Verdana"/>
      <family val="2"/>
    </font>
    <font>
      <b/>
      <sz val="8"/>
      <name val="Verdan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69">
    <xf numFmtId="0" fontId="0" fillId="0" borderId="0" xfId="0"/>
    <xf numFmtId="0" fontId="8" fillId="0" borderId="0" xfId="0" applyFont="1" applyProtection="1">
      <protection locked="0"/>
    </xf>
    <xf numFmtId="0" fontId="1" fillId="0" borderId="21" xfId="0" applyFont="1" applyBorder="1" applyAlignment="1" applyProtection="1">
      <alignment horizontal="justify" vertical="center" wrapText="1"/>
      <protection locked="0"/>
    </xf>
    <xf numFmtId="0" fontId="1" fillId="0" borderId="2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vertical="center" wrapText="1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36" xfId="0" applyFont="1" applyFill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164" fontId="16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9" fontId="8" fillId="0" borderId="0" xfId="0" applyNumberFormat="1" applyFont="1" applyProtection="1">
      <protection locked="0"/>
    </xf>
    <xf numFmtId="10" fontId="8" fillId="0" borderId="0" xfId="2" applyNumberFormat="1" applyFont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166" fontId="4" fillId="2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4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left" vertical="center" wrapText="1"/>
      <protection locked="0"/>
    </xf>
    <xf numFmtId="0" fontId="20" fillId="0" borderId="11" xfId="0" applyFont="1" applyBorder="1" applyAlignment="1" applyProtection="1">
      <alignment horizontal="left" vertical="center" wrapText="1"/>
      <protection locked="0"/>
    </xf>
    <xf numFmtId="0" fontId="20" fillId="0" borderId="51" xfId="0" applyFont="1" applyBorder="1" applyAlignment="1" applyProtection="1">
      <alignment horizontal="left" vertical="center" wrapText="1"/>
      <protection locked="0"/>
    </xf>
    <xf numFmtId="0" fontId="17" fillId="0" borderId="50" xfId="0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2" xfId="0" applyNumberFormat="1" applyFont="1" applyBorder="1" applyAlignment="1" applyProtection="1">
      <alignment horizontal="center" vertical="center" wrapText="1"/>
      <protection locked="0"/>
    </xf>
    <xf numFmtId="164" fontId="2" fillId="0" borderId="3" xfId="0" applyNumberFormat="1" applyFont="1" applyBorder="1" applyAlignment="1" applyProtection="1">
      <alignment horizontal="center" vertical="center" wrapText="1"/>
      <protection locked="0"/>
    </xf>
    <xf numFmtId="164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  <protection locked="0"/>
    </xf>
    <xf numFmtId="0" fontId="1" fillId="0" borderId="34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164" fontId="3" fillId="0" borderId="33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14" fontId="3" fillId="0" borderId="22" xfId="0" applyNumberFormat="1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14" fontId="3" fillId="0" borderId="33" xfId="0" applyNumberFormat="1" applyFont="1" applyBorder="1" applyAlignment="1" applyProtection="1">
      <alignment horizontal="center" vertical="center" wrapText="1"/>
      <protection locked="0"/>
    </xf>
    <xf numFmtId="14" fontId="3" fillId="0" borderId="35" xfId="0" applyNumberFormat="1" applyFont="1" applyBorder="1" applyAlignment="1" applyProtection="1">
      <alignment horizontal="center" vertical="center" wrapText="1"/>
      <protection locked="0"/>
    </xf>
    <xf numFmtId="14" fontId="3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10" fillId="0" borderId="39" xfId="0" applyFont="1" applyBorder="1" applyAlignment="1" applyProtection="1">
      <alignment horizontal="left" wrapText="1"/>
      <protection locked="0"/>
    </xf>
    <xf numFmtId="0" fontId="10" fillId="0" borderId="40" xfId="0" applyFont="1" applyBorder="1" applyAlignment="1" applyProtection="1">
      <alignment horizontal="left" wrapText="1"/>
      <protection locked="0"/>
    </xf>
    <xf numFmtId="0" fontId="10" fillId="0" borderId="41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 applyProtection="1">
      <alignment horizontal="left" vertical="top" wrapText="1"/>
      <protection locked="0"/>
    </xf>
    <xf numFmtId="0" fontId="11" fillId="0" borderId="38" xfId="0" applyFont="1" applyBorder="1" applyAlignment="1" applyProtection="1">
      <alignment horizontal="left" vertical="center" wrapText="1"/>
      <protection locked="0"/>
    </xf>
    <xf numFmtId="0" fontId="11" fillId="0" borderId="35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22" xfId="0" applyFont="1" applyBorder="1" applyAlignment="1" applyProtection="1">
      <alignment horizontal="left" vertical="center" wrapText="1"/>
      <protection locked="0"/>
    </xf>
    <xf numFmtId="0" fontId="1" fillId="0" borderId="47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 applyProtection="1">
      <alignment horizontal="center" vertical="center" wrapText="1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164" fontId="16" fillId="2" borderId="2" xfId="0" applyNumberFormat="1" applyFont="1" applyFill="1" applyBorder="1" applyAlignment="1">
      <alignment horizontal="center" vertical="center"/>
    </xf>
    <xf numFmtId="164" fontId="16" fillId="2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3" fillId="0" borderId="28" xfId="0" applyFont="1" applyBorder="1" applyAlignment="1" applyProtection="1">
      <alignment horizontal="right" vertical="center" wrapText="1"/>
      <protection locked="0"/>
    </xf>
    <xf numFmtId="0" fontId="13" fillId="0" borderId="29" xfId="0" applyFont="1" applyBorder="1" applyAlignment="1" applyProtection="1">
      <alignment horizontal="right" vertical="center" wrapText="1"/>
      <protection locked="0"/>
    </xf>
    <xf numFmtId="0" fontId="13" fillId="0" borderId="16" xfId="0" applyFont="1" applyBorder="1" applyAlignment="1" applyProtection="1">
      <alignment horizontal="right" vertical="center" wrapText="1"/>
      <protection locked="0"/>
    </xf>
    <xf numFmtId="0" fontId="13" fillId="0" borderId="17" xfId="0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left" vertical="center" wrapText="1"/>
      <protection locked="0"/>
    </xf>
    <xf numFmtId="14" fontId="3" fillId="0" borderId="22" xfId="0" applyNumberFormat="1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/>
      <protection locked="0"/>
    </xf>
    <xf numFmtId="0" fontId="8" fillId="0" borderId="26" xfId="0" applyFont="1" applyBorder="1" applyAlignment="1" applyProtection="1">
      <alignment horizontal="center"/>
      <protection locked="0"/>
    </xf>
    <xf numFmtId="0" fontId="8" fillId="0" borderId="27" xfId="0" applyFont="1" applyBorder="1" applyAlignment="1" applyProtection="1">
      <alignment horizontal="center"/>
      <protection locked="0"/>
    </xf>
    <xf numFmtId="164" fontId="3" fillId="0" borderId="49" xfId="0" applyNumberFormat="1" applyFont="1" applyBorder="1" applyAlignment="1" applyProtection="1">
      <alignment horizontal="left" vertical="center" wrapText="1"/>
      <protection locked="0"/>
    </xf>
    <xf numFmtId="164" fontId="3" fillId="0" borderId="40" xfId="0" applyNumberFormat="1" applyFont="1" applyBorder="1" applyAlignment="1" applyProtection="1">
      <alignment horizontal="left" vertical="center" wrapText="1"/>
      <protection locked="0"/>
    </xf>
    <xf numFmtId="164" fontId="3" fillId="0" borderId="41" xfId="0" applyNumberFormat="1" applyFont="1" applyBorder="1" applyAlignment="1" applyProtection="1">
      <alignment horizontal="left" vertical="center" wrapText="1"/>
      <protection locked="0"/>
    </xf>
    <xf numFmtId="14" fontId="3" fillId="0" borderId="2" xfId="0" applyNumberFormat="1" applyFont="1" applyBorder="1" applyAlignment="1" applyProtection="1">
      <alignment horizontal="left" vertical="center" wrapText="1"/>
      <protection locked="0"/>
    </xf>
    <xf numFmtId="14" fontId="3" fillId="0" borderId="35" xfId="0" applyNumberFormat="1" applyFont="1" applyBorder="1" applyAlignment="1" applyProtection="1">
      <alignment horizontal="left" vertical="center" wrapText="1"/>
      <protection locked="0"/>
    </xf>
    <xf numFmtId="14" fontId="3" fillId="0" borderId="33" xfId="0" applyNumberFormat="1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35" xfId="0" applyFont="1" applyBorder="1" applyAlignment="1" applyProtection="1">
      <alignment vertical="center" wrapText="1"/>
      <protection locked="0"/>
    </xf>
    <xf numFmtId="0" fontId="3" fillId="0" borderId="33" xfId="0" applyFont="1" applyBorder="1" applyAlignment="1" applyProtection="1">
      <alignment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22" xfId="0" applyNumberFormat="1" applyFont="1" applyBorder="1" applyAlignment="1" applyProtection="1">
      <alignment horizontal="center" vertical="center" wrapText="1"/>
      <protection locked="0"/>
    </xf>
    <xf numFmtId="0" fontId="13" fillId="0" borderId="28" xfId="0" applyFont="1" applyBorder="1" applyAlignment="1" applyProtection="1">
      <alignment horizontal="center" vertical="center" wrapText="1"/>
      <protection locked="0"/>
    </xf>
    <xf numFmtId="0" fontId="13" fillId="0" borderId="29" xfId="0" applyFont="1" applyBorder="1" applyAlignment="1" applyProtection="1">
      <alignment horizontal="center" vertical="center" wrapText="1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vertical="center" wrapText="1"/>
      <protection locked="0"/>
    </xf>
    <xf numFmtId="0" fontId="1" fillId="0" borderId="42" xfId="0" applyFont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8" fillId="0" borderId="45" xfId="0" applyFont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center"/>
      <protection locked="0"/>
    </xf>
    <xf numFmtId="0" fontId="8" fillId="0" borderId="46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9" fillId="0" borderId="38" xfId="0" applyFont="1" applyBorder="1" applyAlignment="1" applyProtection="1">
      <alignment horizontal="center"/>
      <protection locked="0"/>
    </xf>
    <xf numFmtId="0" fontId="19" fillId="0" borderId="3" xfId="0" applyFont="1" applyBorder="1" applyAlignment="1" applyProtection="1">
      <alignment horizontal="center"/>
      <protection locked="0"/>
    </xf>
    <xf numFmtId="16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6" fontId="1" fillId="0" borderId="2" xfId="1" applyNumberFormat="1" applyFont="1" applyBorder="1" applyAlignment="1" applyProtection="1">
      <alignment horizontal="center" vertical="center"/>
    </xf>
    <xf numFmtId="166" fontId="1" fillId="0" borderId="3" xfId="1" applyNumberFormat="1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0" fontId="12" fillId="0" borderId="15" xfId="0" applyFont="1" applyBorder="1" applyAlignment="1" applyProtection="1">
      <alignment horizontal="center" wrapText="1"/>
      <protection locked="0"/>
    </xf>
    <xf numFmtId="0" fontId="12" fillId="0" borderId="16" xfId="0" applyFont="1" applyBorder="1" applyAlignment="1" applyProtection="1">
      <alignment horizontal="center" wrapText="1"/>
      <protection locked="0"/>
    </xf>
    <xf numFmtId="0" fontId="12" fillId="0" borderId="17" xfId="0" applyFont="1" applyBorder="1" applyAlignment="1" applyProtection="1">
      <alignment horizontal="center" wrapTex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22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Fill="1" applyBorder="1" applyAlignment="1" applyProtection="1">
      <alignment horizontal="left" vertical="center" wrapText="1"/>
      <protection locked="0"/>
    </xf>
    <xf numFmtId="0" fontId="1" fillId="0" borderId="23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Fill="1" applyBorder="1" applyAlignment="1" applyProtection="1">
      <alignment horizontal="left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 applyProtection="1">
      <alignment horizontal="left" vertical="center" wrapText="1"/>
      <protection locked="0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662194</xdr:colOff>
      <xdr:row>0</xdr:row>
      <xdr:rowOff>20293</xdr:rowOff>
    </xdr:from>
    <xdr:to>
      <xdr:col>1</xdr:col>
      <xdr:colOff>1302274</xdr:colOff>
      <xdr:row>2</xdr:row>
      <xdr:rowOff>201682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E208C3-02CF-BC10-5DF2-5F7C639AB4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47" t="12381" r="17718" b="12326"/>
        <a:stretch/>
      </xdr:blipFill>
      <xdr:spPr bwMode="auto">
        <a:xfrm>
          <a:off x="736737" y="20293"/>
          <a:ext cx="640080" cy="68662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157"/>
  <sheetViews>
    <sheetView tabSelected="1" zoomScale="85" zoomScaleNormal="85" zoomScaleSheetLayoutView="100" workbookViewId="0">
      <selection activeCell="J1" sqref="J1:K1"/>
    </sheetView>
  </sheetViews>
  <sheetFormatPr baseColWidth="10" defaultColWidth="11.44140625" defaultRowHeight="13.8" x14ac:dyDescent="0.25"/>
  <cols>
    <col min="1" max="1" width="1.21875" style="1" customWidth="1"/>
    <col min="2" max="2" width="31.44140625" style="1" customWidth="1"/>
    <col min="3" max="3" width="14.21875" style="1" customWidth="1"/>
    <col min="4" max="4" width="3.5546875" style="1" customWidth="1"/>
    <col min="5" max="5" width="10.5546875" style="1" customWidth="1"/>
    <col min="6" max="6" width="1.77734375" style="1" hidden="1" customWidth="1"/>
    <col min="7" max="7" width="4.21875" style="1" customWidth="1"/>
    <col min="8" max="8" width="11.21875" style="1" customWidth="1"/>
    <col min="9" max="9" width="13" style="1" customWidth="1"/>
    <col min="10" max="10" width="11.77734375" style="1" customWidth="1"/>
    <col min="11" max="11" width="12.21875" style="1" customWidth="1"/>
    <col min="12" max="12" width="10.44140625" style="1" customWidth="1"/>
    <col min="13" max="16384" width="11.44140625" style="1"/>
  </cols>
  <sheetData>
    <row r="1" spans="2:15" ht="14.25" customHeight="1" x14ac:dyDescent="0.25">
      <c r="B1" s="113"/>
      <c r="C1" s="151" t="s">
        <v>28</v>
      </c>
      <c r="D1" s="152"/>
      <c r="E1" s="152"/>
      <c r="F1" s="152"/>
      <c r="G1" s="152"/>
      <c r="H1" s="152"/>
      <c r="I1" s="153"/>
      <c r="J1" s="167" t="s">
        <v>75</v>
      </c>
      <c r="K1" s="168"/>
    </row>
    <row r="2" spans="2:15" ht="25.5" customHeight="1" x14ac:dyDescent="0.25">
      <c r="B2" s="114"/>
      <c r="C2" s="151"/>
      <c r="D2" s="152"/>
      <c r="E2" s="152"/>
      <c r="F2" s="152"/>
      <c r="G2" s="152"/>
      <c r="H2" s="152"/>
      <c r="I2" s="153"/>
      <c r="J2" s="163" t="s">
        <v>127</v>
      </c>
      <c r="K2" s="164"/>
    </row>
    <row r="3" spans="2:15" ht="16.5" customHeight="1" thickBot="1" x14ac:dyDescent="0.3">
      <c r="B3" s="115"/>
      <c r="C3" s="154"/>
      <c r="D3" s="155"/>
      <c r="E3" s="155"/>
      <c r="F3" s="155"/>
      <c r="G3" s="155"/>
      <c r="H3" s="155"/>
      <c r="I3" s="156"/>
      <c r="J3" s="165" t="s">
        <v>128</v>
      </c>
      <c r="K3" s="166"/>
    </row>
    <row r="4" spans="2:15" ht="51.75" hidden="1" customHeight="1" thickBot="1" x14ac:dyDescent="0.3">
      <c r="B4" s="98" t="s">
        <v>29</v>
      </c>
      <c r="C4" s="99"/>
      <c r="D4" s="99"/>
      <c r="E4" s="99"/>
      <c r="F4" s="99"/>
      <c r="G4" s="99"/>
      <c r="H4" s="99"/>
      <c r="I4" s="99"/>
      <c r="J4" s="100"/>
      <c r="K4" s="101"/>
    </row>
    <row r="5" spans="2:15" ht="3" customHeight="1" thickBot="1" x14ac:dyDescent="0.3">
      <c r="B5" s="127"/>
      <c r="C5" s="128"/>
      <c r="D5" s="128"/>
      <c r="E5" s="128"/>
      <c r="F5" s="128"/>
      <c r="G5" s="128"/>
      <c r="H5" s="128"/>
      <c r="I5" s="128"/>
      <c r="J5" s="128"/>
      <c r="K5" s="129"/>
    </row>
    <row r="6" spans="2:15" ht="13.5" customHeight="1" x14ac:dyDescent="0.25">
      <c r="B6" s="160" t="s">
        <v>27</v>
      </c>
      <c r="C6" s="161"/>
      <c r="D6" s="161"/>
      <c r="E6" s="161"/>
      <c r="F6" s="161"/>
      <c r="G6" s="161"/>
      <c r="H6" s="161"/>
      <c r="I6" s="161"/>
      <c r="J6" s="161"/>
      <c r="K6" s="162"/>
    </row>
    <row r="7" spans="2:15" ht="3.75" customHeight="1" x14ac:dyDescent="0.25">
      <c r="B7" s="157"/>
      <c r="C7" s="158"/>
      <c r="D7" s="158"/>
      <c r="E7" s="158"/>
      <c r="F7" s="158"/>
      <c r="G7" s="158"/>
      <c r="H7" s="158"/>
      <c r="I7" s="158"/>
      <c r="J7" s="158"/>
      <c r="K7" s="159"/>
    </row>
    <row r="8" spans="2:15" x14ac:dyDescent="0.25">
      <c r="B8" s="2" t="s">
        <v>0</v>
      </c>
      <c r="C8" s="130" t="s">
        <v>1</v>
      </c>
      <c r="D8" s="130"/>
      <c r="E8" s="130"/>
      <c r="F8" s="130"/>
      <c r="G8" s="130"/>
      <c r="H8" s="130"/>
      <c r="I8" s="130"/>
      <c r="J8" s="130"/>
      <c r="K8" s="131"/>
    </row>
    <row r="9" spans="2:15" x14ac:dyDescent="0.25">
      <c r="B9" s="2" t="s">
        <v>2</v>
      </c>
      <c r="C9" s="75" t="s">
        <v>3</v>
      </c>
      <c r="D9" s="75"/>
      <c r="E9" s="75"/>
      <c r="F9" s="75"/>
      <c r="G9" s="75"/>
      <c r="H9" s="75"/>
      <c r="I9" s="75"/>
      <c r="J9" s="75"/>
      <c r="K9" s="76"/>
    </row>
    <row r="10" spans="2:15" x14ac:dyDescent="0.25">
      <c r="B10" s="2" t="s">
        <v>4</v>
      </c>
      <c r="C10" s="75" t="s">
        <v>5</v>
      </c>
      <c r="D10" s="75"/>
      <c r="E10" s="75"/>
      <c r="F10" s="75"/>
      <c r="G10" s="75"/>
      <c r="H10" s="75"/>
      <c r="I10" s="75"/>
      <c r="J10" s="75"/>
      <c r="K10" s="76"/>
    </row>
    <row r="11" spans="2:15" ht="15" customHeight="1" x14ac:dyDescent="0.25">
      <c r="B11" s="57" t="s">
        <v>90</v>
      </c>
      <c r="C11" s="106" t="s">
        <v>6</v>
      </c>
      <c r="D11" s="107"/>
      <c r="E11" s="107"/>
      <c r="F11" s="108"/>
      <c r="G11" s="97" t="s">
        <v>7</v>
      </c>
      <c r="H11" s="97"/>
      <c r="I11" s="97"/>
      <c r="J11" s="97"/>
      <c r="K11" s="112"/>
    </row>
    <row r="12" spans="2:15" ht="11.25" customHeight="1" x14ac:dyDescent="0.25">
      <c r="B12" s="58"/>
      <c r="C12" s="109"/>
      <c r="D12" s="110"/>
      <c r="E12" s="110"/>
      <c r="F12" s="111"/>
      <c r="G12" s="97" t="s">
        <v>8</v>
      </c>
      <c r="H12" s="97"/>
      <c r="I12" s="97"/>
      <c r="J12" s="102" t="s">
        <v>9</v>
      </c>
      <c r="K12" s="103"/>
    </row>
    <row r="13" spans="2:15" ht="38.1" customHeight="1" x14ac:dyDescent="0.25">
      <c r="B13" s="58"/>
      <c r="C13" s="75" t="s">
        <v>10</v>
      </c>
      <c r="D13" s="75"/>
      <c r="E13" s="75"/>
      <c r="F13" s="75"/>
      <c r="G13" s="64">
        <v>45306</v>
      </c>
      <c r="H13" s="64"/>
      <c r="I13" s="64"/>
      <c r="J13" s="36">
        <v>45343</v>
      </c>
      <c r="K13" s="68"/>
      <c r="O13" s="21"/>
    </row>
    <row r="14" spans="2:15" ht="31.05" customHeight="1" x14ac:dyDescent="0.25">
      <c r="B14" s="58"/>
      <c r="C14" s="75" t="s">
        <v>11</v>
      </c>
      <c r="D14" s="75"/>
      <c r="E14" s="75"/>
      <c r="F14" s="75"/>
      <c r="G14" s="64">
        <v>45344</v>
      </c>
      <c r="H14" s="64"/>
      <c r="I14" s="64"/>
      <c r="J14" s="38" t="s">
        <v>12</v>
      </c>
      <c r="K14" s="41"/>
      <c r="O14" s="22"/>
    </row>
    <row r="15" spans="2:15" x14ac:dyDescent="0.25">
      <c r="B15" s="58"/>
      <c r="C15" s="75"/>
      <c r="D15" s="75"/>
      <c r="E15" s="75"/>
      <c r="F15" s="75"/>
      <c r="G15" s="64"/>
      <c r="H15" s="64"/>
      <c r="I15" s="64"/>
      <c r="J15" s="36"/>
      <c r="K15" s="68"/>
      <c r="O15" s="22"/>
    </row>
    <row r="16" spans="2:15" ht="36" customHeight="1" x14ac:dyDescent="0.25">
      <c r="B16" s="58"/>
      <c r="C16" s="75"/>
      <c r="D16" s="75"/>
      <c r="E16" s="75"/>
      <c r="F16" s="75"/>
      <c r="G16" s="64"/>
      <c r="H16" s="64"/>
      <c r="I16" s="64"/>
      <c r="J16" s="36"/>
      <c r="K16" s="68"/>
      <c r="O16" s="22"/>
    </row>
    <row r="17" spans="2:15" ht="36" customHeight="1" x14ac:dyDescent="0.25">
      <c r="B17" s="58"/>
      <c r="C17" s="75"/>
      <c r="D17" s="75"/>
      <c r="E17" s="75"/>
      <c r="F17" s="75"/>
      <c r="G17" s="64"/>
      <c r="H17" s="64"/>
      <c r="I17" s="64"/>
      <c r="J17" s="36"/>
      <c r="K17" s="68"/>
      <c r="O17" s="22"/>
    </row>
    <row r="18" spans="2:15" ht="36" customHeight="1" x14ac:dyDescent="0.25">
      <c r="B18" s="58"/>
      <c r="C18" s="75"/>
      <c r="D18" s="75"/>
      <c r="E18" s="75"/>
      <c r="F18" s="75"/>
      <c r="G18" s="64"/>
      <c r="H18" s="64"/>
      <c r="I18" s="64"/>
      <c r="J18" s="36"/>
      <c r="K18" s="68"/>
      <c r="O18" s="22"/>
    </row>
    <row r="19" spans="2:15" ht="36" customHeight="1" x14ac:dyDescent="0.25">
      <c r="B19" s="58"/>
      <c r="C19" s="75"/>
      <c r="D19" s="75"/>
      <c r="E19" s="75"/>
      <c r="F19" s="75"/>
      <c r="G19" s="64"/>
      <c r="H19" s="64"/>
      <c r="I19" s="64"/>
      <c r="J19" s="36"/>
      <c r="K19" s="68"/>
      <c r="O19" s="22"/>
    </row>
    <row r="20" spans="2:15" ht="36" customHeight="1" x14ac:dyDescent="0.25">
      <c r="B20" s="59"/>
      <c r="C20" s="75"/>
      <c r="D20" s="75"/>
      <c r="E20" s="75"/>
      <c r="F20" s="75"/>
      <c r="G20" s="64"/>
      <c r="H20" s="64"/>
      <c r="I20" s="64"/>
      <c r="J20" s="36"/>
      <c r="K20" s="68"/>
      <c r="O20" s="22"/>
    </row>
    <row r="21" spans="2:15" x14ac:dyDescent="0.25">
      <c r="B21" s="3" t="s">
        <v>13</v>
      </c>
      <c r="C21" s="104">
        <v>45304</v>
      </c>
      <c r="D21" s="104"/>
      <c r="E21" s="104"/>
      <c r="F21" s="104"/>
      <c r="G21" s="104"/>
      <c r="H21" s="104"/>
      <c r="I21" s="104"/>
      <c r="J21" s="104"/>
      <c r="K21" s="105"/>
    </row>
    <row r="22" spans="2:15" x14ac:dyDescent="0.25">
      <c r="B22" s="3" t="s">
        <v>14</v>
      </c>
      <c r="C22" s="75" t="s">
        <v>71</v>
      </c>
      <c r="D22" s="75"/>
      <c r="E22" s="75"/>
      <c r="F22" s="75"/>
      <c r="G22" s="75"/>
      <c r="H22" s="75"/>
      <c r="I22" s="75"/>
      <c r="J22" s="75"/>
      <c r="K22" s="76"/>
    </row>
    <row r="23" spans="2:15" x14ac:dyDescent="0.25">
      <c r="B23" s="2" t="s">
        <v>15</v>
      </c>
      <c r="C23" s="4">
        <v>18563</v>
      </c>
      <c r="D23" s="64">
        <v>45293</v>
      </c>
      <c r="E23" s="64"/>
      <c r="F23" s="64"/>
      <c r="G23" s="64"/>
      <c r="H23" s="125">
        <v>228653200</v>
      </c>
      <c r="I23" s="125"/>
      <c r="J23" s="125"/>
      <c r="K23" s="126"/>
    </row>
    <row r="24" spans="2:15" x14ac:dyDescent="0.25">
      <c r="B24" s="2" t="s">
        <v>16</v>
      </c>
      <c r="C24" s="4">
        <v>23553</v>
      </c>
      <c r="D24" s="64">
        <v>45305</v>
      </c>
      <c r="E24" s="64"/>
      <c r="F24" s="64"/>
      <c r="G24" s="64"/>
      <c r="H24" s="125">
        <v>228653200</v>
      </c>
      <c r="I24" s="125"/>
      <c r="J24" s="125"/>
      <c r="K24" s="126"/>
    </row>
    <row r="25" spans="2:15" ht="22.5" customHeight="1" x14ac:dyDescent="0.25">
      <c r="B25" s="2" t="s">
        <v>25</v>
      </c>
      <c r="C25" s="75" t="s">
        <v>17</v>
      </c>
      <c r="D25" s="75"/>
      <c r="E25" s="75"/>
      <c r="F25" s="75"/>
      <c r="G25" s="75"/>
      <c r="H25" s="75"/>
      <c r="I25" s="75"/>
      <c r="J25" s="75"/>
      <c r="K25" s="76"/>
    </row>
    <row r="26" spans="2:15" ht="28.5" customHeight="1" x14ac:dyDescent="0.25">
      <c r="B26" s="3" t="s">
        <v>26</v>
      </c>
      <c r="C26" s="122" t="s">
        <v>20</v>
      </c>
      <c r="D26" s="123"/>
      <c r="E26" s="123"/>
      <c r="F26" s="123"/>
      <c r="G26" s="123"/>
      <c r="H26" s="123"/>
      <c r="I26" s="123"/>
      <c r="J26" s="123"/>
      <c r="K26" s="124"/>
    </row>
    <row r="27" spans="2:15" ht="15.75" customHeight="1" x14ac:dyDescent="0.25">
      <c r="B27" s="2" t="s">
        <v>106</v>
      </c>
      <c r="C27" s="40">
        <v>220653200</v>
      </c>
      <c r="D27" s="39"/>
      <c r="E27" s="39"/>
      <c r="F27" s="39"/>
      <c r="G27" s="39"/>
      <c r="H27" s="39"/>
      <c r="I27" s="39"/>
      <c r="J27" s="39"/>
      <c r="K27" s="41"/>
    </row>
    <row r="28" spans="2:15" ht="26.55" customHeight="1" x14ac:dyDescent="0.25">
      <c r="B28" s="2" t="s">
        <v>107</v>
      </c>
      <c r="C28" s="40">
        <v>8000000</v>
      </c>
      <c r="D28" s="39"/>
      <c r="E28" s="39"/>
      <c r="F28" s="39"/>
      <c r="G28" s="39"/>
      <c r="H28" s="39"/>
      <c r="I28" s="39"/>
      <c r="J28" s="39"/>
      <c r="K28" s="41"/>
    </row>
    <row r="29" spans="2:15" x14ac:dyDescent="0.25">
      <c r="B29" s="3" t="s">
        <v>18</v>
      </c>
      <c r="C29" s="104">
        <v>45307</v>
      </c>
      <c r="D29" s="104"/>
      <c r="E29" s="104"/>
      <c r="F29" s="104"/>
      <c r="G29" s="104"/>
      <c r="H29" s="104"/>
      <c r="I29" s="104"/>
      <c r="J29" s="104"/>
      <c r="K29" s="105"/>
    </row>
    <row r="30" spans="2:15" x14ac:dyDescent="0.25">
      <c r="B30" s="3" t="s">
        <v>19</v>
      </c>
      <c r="C30" s="104">
        <v>45550</v>
      </c>
      <c r="D30" s="104"/>
      <c r="E30" s="104"/>
      <c r="F30" s="104"/>
      <c r="G30" s="104"/>
      <c r="H30" s="104"/>
      <c r="I30" s="104"/>
      <c r="J30" s="104"/>
      <c r="K30" s="105"/>
    </row>
    <row r="31" spans="2:15" ht="31.5" customHeight="1" x14ac:dyDescent="0.25">
      <c r="B31" s="57" t="s">
        <v>80</v>
      </c>
      <c r="C31" s="60" t="s">
        <v>76</v>
      </c>
      <c r="D31" s="61"/>
      <c r="E31" s="60" t="s">
        <v>77</v>
      </c>
      <c r="F31" s="66"/>
      <c r="G31" s="66"/>
      <c r="H31" s="61"/>
      <c r="I31" s="24" t="s">
        <v>78</v>
      </c>
      <c r="J31" s="79" t="s">
        <v>79</v>
      </c>
      <c r="K31" s="80"/>
    </row>
    <row r="32" spans="2:15" ht="16.05" customHeight="1" x14ac:dyDescent="0.25">
      <c r="B32" s="58"/>
      <c r="C32" s="63">
        <v>1</v>
      </c>
      <c r="D32" s="63"/>
      <c r="E32" s="64">
        <v>45531</v>
      </c>
      <c r="F32" s="64"/>
      <c r="G32" s="64"/>
      <c r="H32" s="64"/>
      <c r="I32" s="19">
        <v>5000000</v>
      </c>
      <c r="J32" s="40">
        <v>2000000</v>
      </c>
      <c r="K32" s="62"/>
    </row>
    <row r="33" spans="2:11" x14ac:dyDescent="0.25">
      <c r="B33" s="58"/>
      <c r="C33" s="63">
        <v>2</v>
      </c>
      <c r="D33" s="63"/>
      <c r="E33" s="64"/>
      <c r="F33" s="64"/>
      <c r="G33" s="64"/>
      <c r="H33" s="64"/>
      <c r="I33" s="19"/>
      <c r="J33" s="40"/>
      <c r="K33" s="62"/>
    </row>
    <row r="34" spans="2:11" x14ac:dyDescent="0.25">
      <c r="B34" s="58"/>
      <c r="C34" s="63">
        <v>3</v>
      </c>
      <c r="D34" s="63"/>
      <c r="E34" s="64"/>
      <c r="F34" s="64"/>
      <c r="G34" s="64"/>
      <c r="H34" s="64"/>
      <c r="I34" s="19"/>
      <c r="J34" s="40"/>
      <c r="K34" s="62"/>
    </row>
    <row r="35" spans="2:11" x14ac:dyDescent="0.25">
      <c r="B35" s="58"/>
      <c r="C35" s="63">
        <v>4</v>
      </c>
      <c r="D35" s="63"/>
      <c r="E35" s="64"/>
      <c r="F35" s="64"/>
      <c r="G35" s="64"/>
      <c r="H35" s="64"/>
      <c r="I35" s="19"/>
      <c r="J35" s="40"/>
      <c r="K35" s="62"/>
    </row>
    <row r="36" spans="2:11" x14ac:dyDescent="0.25">
      <c r="B36" s="58"/>
      <c r="C36" s="63">
        <v>5</v>
      </c>
      <c r="D36" s="63"/>
      <c r="E36" s="64"/>
      <c r="F36" s="64"/>
      <c r="G36" s="64"/>
      <c r="H36" s="64"/>
      <c r="I36" s="19"/>
      <c r="J36" s="40"/>
      <c r="K36" s="62"/>
    </row>
    <row r="37" spans="2:11" x14ac:dyDescent="0.25">
      <c r="B37" s="58"/>
      <c r="C37" s="63">
        <v>6</v>
      </c>
      <c r="D37" s="63"/>
      <c r="E37" s="64"/>
      <c r="F37" s="64"/>
      <c r="G37" s="64"/>
      <c r="H37" s="64"/>
      <c r="I37" s="19"/>
      <c r="J37" s="40"/>
      <c r="K37" s="62"/>
    </row>
    <row r="38" spans="2:11" x14ac:dyDescent="0.25">
      <c r="B38" s="58"/>
      <c r="C38" s="63">
        <v>7</v>
      </c>
      <c r="D38" s="63"/>
      <c r="E38" s="64"/>
      <c r="F38" s="64"/>
      <c r="G38" s="64"/>
      <c r="H38" s="64"/>
      <c r="I38" s="19"/>
      <c r="J38" s="40"/>
      <c r="K38" s="62"/>
    </row>
    <row r="39" spans="2:11" x14ac:dyDescent="0.25">
      <c r="B39" s="58"/>
      <c r="C39" s="63">
        <v>8</v>
      </c>
      <c r="D39" s="63"/>
      <c r="E39" s="64"/>
      <c r="F39" s="64"/>
      <c r="G39" s="64"/>
      <c r="H39" s="64"/>
      <c r="I39" s="19"/>
      <c r="J39" s="40"/>
      <c r="K39" s="62"/>
    </row>
    <row r="40" spans="2:11" x14ac:dyDescent="0.25">
      <c r="B40" s="59"/>
      <c r="C40" s="63">
        <v>9</v>
      </c>
      <c r="D40" s="63"/>
      <c r="E40" s="64"/>
      <c r="F40" s="64"/>
      <c r="G40" s="64"/>
      <c r="H40" s="64"/>
      <c r="I40" s="19"/>
      <c r="J40" s="40"/>
      <c r="K40" s="62"/>
    </row>
    <row r="41" spans="2:11" ht="26.1" customHeight="1" x14ac:dyDescent="0.25">
      <c r="B41" s="57" t="s">
        <v>83</v>
      </c>
      <c r="C41" s="60" t="s">
        <v>76</v>
      </c>
      <c r="D41" s="61"/>
      <c r="E41" s="60" t="s">
        <v>84</v>
      </c>
      <c r="F41" s="66"/>
      <c r="G41" s="66"/>
      <c r="H41" s="61"/>
      <c r="I41" s="24" t="s">
        <v>78</v>
      </c>
      <c r="J41" s="79" t="s">
        <v>79</v>
      </c>
      <c r="K41" s="80"/>
    </row>
    <row r="42" spans="2:11" x14ac:dyDescent="0.25">
      <c r="B42" s="58"/>
      <c r="C42" s="63">
        <v>1</v>
      </c>
      <c r="D42" s="63"/>
      <c r="E42" s="64">
        <v>45531</v>
      </c>
      <c r="F42" s="64"/>
      <c r="G42" s="64"/>
      <c r="H42" s="64"/>
      <c r="I42" s="19">
        <v>567453</v>
      </c>
      <c r="J42" s="40">
        <v>455000</v>
      </c>
      <c r="K42" s="62"/>
    </row>
    <row r="43" spans="2:11" x14ac:dyDescent="0.25">
      <c r="B43" s="58"/>
      <c r="C43" s="63">
        <v>2</v>
      </c>
      <c r="D43" s="63"/>
      <c r="E43" s="64"/>
      <c r="F43" s="64"/>
      <c r="G43" s="64"/>
      <c r="H43" s="64"/>
      <c r="I43" s="19"/>
      <c r="J43" s="40"/>
      <c r="K43" s="62"/>
    </row>
    <row r="44" spans="2:11" x14ac:dyDescent="0.25">
      <c r="B44" s="58"/>
      <c r="C44" s="63">
        <v>3</v>
      </c>
      <c r="D44" s="63"/>
      <c r="E44" s="64"/>
      <c r="F44" s="64"/>
      <c r="G44" s="64"/>
      <c r="H44" s="64"/>
      <c r="I44" s="19"/>
      <c r="J44" s="40"/>
      <c r="K44" s="62"/>
    </row>
    <row r="45" spans="2:11" x14ac:dyDescent="0.25">
      <c r="B45" s="58"/>
      <c r="C45" s="63">
        <v>4</v>
      </c>
      <c r="D45" s="63"/>
      <c r="E45" s="64"/>
      <c r="F45" s="64"/>
      <c r="G45" s="64"/>
      <c r="H45" s="64"/>
      <c r="I45" s="19"/>
      <c r="J45" s="40"/>
      <c r="K45" s="62"/>
    </row>
    <row r="46" spans="2:11" x14ac:dyDescent="0.25">
      <c r="B46" s="59"/>
      <c r="C46" s="63">
        <v>5</v>
      </c>
      <c r="D46" s="63"/>
      <c r="E46" s="64"/>
      <c r="F46" s="64"/>
      <c r="G46" s="64"/>
      <c r="H46" s="64"/>
      <c r="I46" s="19"/>
      <c r="J46" s="40"/>
      <c r="K46" s="62"/>
    </row>
    <row r="47" spans="2:11" ht="15.75" customHeight="1" x14ac:dyDescent="0.25">
      <c r="B47" s="2" t="s">
        <v>108</v>
      </c>
      <c r="C47" s="40">
        <f>SUM(C27+(SUM(I32:I40)-(SUM(I42:I46))))</f>
        <v>225085747</v>
      </c>
      <c r="D47" s="39"/>
      <c r="E47" s="39"/>
      <c r="F47" s="39"/>
      <c r="G47" s="39"/>
      <c r="H47" s="39"/>
      <c r="I47" s="39"/>
      <c r="J47" s="39"/>
      <c r="K47" s="41"/>
    </row>
    <row r="48" spans="2:11" ht="26.55" customHeight="1" x14ac:dyDescent="0.25">
      <c r="B48" s="2" t="s">
        <v>82</v>
      </c>
      <c r="C48" s="40">
        <f>SUM(C28+SUM(J32:K40)-SUM(J42:K46))</f>
        <v>9545000</v>
      </c>
      <c r="D48" s="39"/>
      <c r="E48" s="39"/>
      <c r="F48" s="39"/>
      <c r="G48" s="39"/>
      <c r="H48" s="39"/>
      <c r="I48" s="39"/>
      <c r="J48" s="39"/>
      <c r="K48" s="41"/>
    </row>
    <row r="49" spans="2:11" ht="30.6" customHeight="1" x14ac:dyDescent="0.25">
      <c r="B49" s="3" t="s">
        <v>81</v>
      </c>
      <c r="C49" s="122" t="s">
        <v>109</v>
      </c>
      <c r="D49" s="123"/>
      <c r="E49" s="123"/>
      <c r="F49" s="123"/>
      <c r="G49" s="123"/>
      <c r="H49" s="123"/>
      <c r="I49" s="123"/>
      <c r="J49" s="123"/>
      <c r="K49" s="124"/>
    </row>
    <row r="50" spans="2:11" ht="30.6" customHeight="1" x14ac:dyDescent="0.25">
      <c r="B50" s="57" t="s">
        <v>87</v>
      </c>
      <c r="C50" s="79" t="s">
        <v>76</v>
      </c>
      <c r="D50" s="79"/>
      <c r="E50" s="79"/>
      <c r="F50" s="23"/>
      <c r="G50" s="79" t="s">
        <v>84</v>
      </c>
      <c r="H50" s="79"/>
      <c r="I50" s="79"/>
      <c r="J50" s="66" t="s">
        <v>85</v>
      </c>
      <c r="K50" s="67"/>
    </row>
    <row r="51" spans="2:11" ht="47.1" customHeight="1" x14ac:dyDescent="0.25">
      <c r="B51" s="58"/>
      <c r="C51" s="63">
        <v>1</v>
      </c>
      <c r="D51" s="63"/>
      <c r="E51" s="63"/>
      <c r="F51" s="20"/>
      <c r="G51" s="64">
        <v>45531</v>
      </c>
      <c r="H51" s="63" t="s">
        <v>21</v>
      </c>
      <c r="I51" s="63"/>
      <c r="J51" s="39" t="s">
        <v>86</v>
      </c>
      <c r="K51" s="41"/>
    </row>
    <row r="52" spans="2:11" ht="13.5" customHeight="1" x14ac:dyDescent="0.25">
      <c r="B52" s="58"/>
      <c r="C52" s="63">
        <v>2</v>
      </c>
      <c r="D52" s="63"/>
      <c r="E52" s="63"/>
      <c r="F52" s="20"/>
      <c r="G52" s="38"/>
      <c r="H52" s="39"/>
      <c r="I52" s="37"/>
      <c r="J52" s="38"/>
      <c r="K52" s="41"/>
    </row>
    <row r="53" spans="2:11" ht="13.5" customHeight="1" x14ac:dyDescent="0.25">
      <c r="B53" s="58"/>
      <c r="C53" s="63">
        <v>3</v>
      </c>
      <c r="D53" s="63"/>
      <c r="E53" s="63"/>
      <c r="F53" s="20"/>
      <c r="G53" s="38"/>
      <c r="H53" s="39"/>
      <c r="I53" s="37"/>
      <c r="J53" s="38"/>
      <c r="K53" s="41"/>
    </row>
    <row r="54" spans="2:11" ht="13.5" customHeight="1" x14ac:dyDescent="0.25">
      <c r="B54" s="58"/>
      <c r="C54" s="63">
        <v>4</v>
      </c>
      <c r="D54" s="63"/>
      <c r="E54" s="63"/>
      <c r="F54" s="20"/>
      <c r="G54" s="38"/>
      <c r="H54" s="39"/>
      <c r="I54" s="37"/>
      <c r="J54" s="38"/>
      <c r="K54" s="41"/>
    </row>
    <row r="55" spans="2:11" ht="13.5" customHeight="1" x14ac:dyDescent="0.25">
      <c r="B55" s="58"/>
      <c r="C55" s="63">
        <v>5</v>
      </c>
      <c r="D55" s="63"/>
      <c r="E55" s="63"/>
      <c r="F55" s="20"/>
      <c r="G55" s="38"/>
      <c r="H55" s="39"/>
      <c r="I55" s="37"/>
      <c r="J55" s="38"/>
      <c r="K55" s="41"/>
    </row>
    <row r="56" spans="2:11" ht="13.5" customHeight="1" x14ac:dyDescent="0.25">
      <c r="B56" s="58"/>
      <c r="C56" s="63">
        <v>6</v>
      </c>
      <c r="D56" s="63"/>
      <c r="E56" s="63"/>
      <c r="F56" s="20"/>
      <c r="G56" s="38"/>
      <c r="H56" s="39"/>
      <c r="I56" s="37"/>
      <c r="J56" s="38"/>
      <c r="K56" s="41"/>
    </row>
    <row r="57" spans="2:11" ht="13.5" customHeight="1" x14ac:dyDescent="0.25">
      <c r="B57" s="58"/>
      <c r="C57" s="63">
        <v>7</v>
      </c>
      <c r="D57" s="63"/>
      <c r="E57" s="63"/>
      <c r="F57" s="20"/>
      <c r="G57" s="38"/>
      <c r="H57" s="39"/>
      <c r="I57" s="37"/>
      <c r="J57" s="38"/>
      <c r="K57" s="41"/>
    </row>
    <row r="58" spans="2:11" ht="13.5" customHeight="1" x14ac:dyDescent="0.25">
      <c r="B58" s="58"/>
      <c r="C58" s="63">
        <v>8</v>
      </c>
      <c r="D58" s="63"/>
      <c r="E58" s="63"/>
      <c r="F58" s="20"/>
      <c r="G58" s="38"/>
      <c r="H58" s="39"/>
      <c r="I58" s="37"/>
      <c r="J58" s="38"/>
      <c r="K58" s="41"/>
    </row>
    <row r="59" spans="2:11" ht="13.5" customHeight="1" x14ac:dyDescent="0.25">
      <c r="B59" s="59"/>
      <c r="C59" s="63">
        <v>9</v>
      </c>
      <c r="D59" s="63"/>
      <c r="E59" s="63"/>
      <c r="F59" s="20"/>
      <c r="G59" s="38"/>
      <c r="H59" s="39"/>
      <c r="I59" s="37"/>
      <c r="J59" s="38"/>
      <c r="K59" s="41"/>
    </row>
    <row r="60" spans="2:11" ht="56.1" customHeight="1" x14ac:dyDescent="0.25">
      <c r="B60" s="57" t="s">
        <v>102</v>
      </c>
      <c r="C60" s="63">
        <v>1</v>
      </c>
      <c r="D60" s="63"/>
      <c r="E60" s="63"/>
      <c r="F60" s="64">
        <v>45540</v>
      </c>
      <c r="G60" s="64"/>
      <c r="H60" s="64"/>
      <c r="I60" s="64"/>
      <c r="J60" s="64"/>
      <c r="K60" s="65"/>
    </row>
    <row r="61" spans="2:11" x14ac:dyDescent="0.25">
      <c r="B61" s="58"/>
      <c r="C61" s="63">
        <v>2</v>
      </c>
      <c r="D61" s="63"/>
      <c r="E61" s="63"/>
      <c r="F61" s="64"/>
      <c r="G61" s="64"/>
      <c r="H61" s="64"/>
      <c r="I61" s="64"/>
      <c r="J61" s="64"/>
      <c r="K61" s="65"/>
    </row>
    <row r="62" spans="2:11" x14ac:dyDescent="0.25">
      <c r="B62" s="58"/>
      <c r="C62" s="63">
        <v>3</v>
      </c>
      <c r="D62" s="63"/>
      <c r="E62" s="63"/>
      <c r="F62" s="64"/>
      <c r="G62" s="64"/>
      <c r="H62" s="64"/>
      <c r="I62" s="64"/>
      <c r="J62" s="64"/>
      <c r="K62" s="65"/>
    </row>
    <row r="63" spans="2:11" x14ac:dyDescent="0.25">
      <c r="B63" s="58"/>
      <c r="C63" s="63">
        <v>4</v>
      </c>
      <c r="D63" s="63"/>
      <c r="E63" s="63"/>
      <c r="F63" s="64"/>
      <c r="G63" s="64"/>
      <c r="H63" s="64"/>
      <c r="I63" s="64"/>
      <c r="J63" s="64"/>
      <c r="K63" s="65"/>
    </row>
    <row r="64" spans="2:11" x14ac:dyDescent="0.25">
      <c r="B64" s="58"/>
      <c r="C64" s="63">
        <v>5</v>
      </c>
      <c r="D64" s="63"/>
      <c r="E64" s="63"/>
      <c r="F64" s="64"/>
      <c r="G64" s="64"/>
      <c r="H64" s="64"/>
      <c r="I64" s="64"/>
      <c r="J64" s="64"/>
      <c r="K64" s="65"/>
    </row>
    <row r="65" spans="2:11" ht="47.1" customHeight="1" x14ac:dyDescent="0.25">
      <c r="B65" s="57" t="s">
        <v>103</v>
      </c>
      <c r="C65" s="63">
        <v>1</v>
      </c>
      <c r="D65" s="63"/>
      <c r="E65" s="63"/>
      <c r="F65" s="64">
        <v>45545</v>
      </c>
      <c r="G65" s="64"/>
      <c r="H65" s="64"/>
      <c r="I65" s="64"/>
      <c r="J65" s="64"/>
      <c r="K65" s="65"/>
    </row>
    <row r="66" spans="2:11" x14ac:dyDescent="0.25">
      <c r="B66" s="58"/>
      <c r="C66" s="63">
        <v>2</v>
      </c>
      <c r="D66" s="63"/>
      <c r="E66" s="63"/>
      <c r="F66" s="64"/>
      <c r="G66" s="64"/>
      <c r="H66" s="64"/>
      <c r="I66" s="64"/>
      <c r="J66" s="64"/>
      <c r="K66" s="65"/>
    </row>
    <row r="67" spans="2:11" x14ac:dyDescent="0.25">
      <c r="B67" s="58"/>
      <c r="C67" s="63">
        <v>3</v>
      </c>
      <c r="D67" s="63"/>
      <c r="E67" s="63"/>
      <c r="F67" s="64"/>
      <c r="G67" s="64"/>
      <c r="H67" s="64"/>
      <c r="I67" s="64"/>
      <c r="J67" s="64"/>
      <c r="K67" s="65"/>
    </row>
    <row r="68" spans="2:11" x14ac:dyDescent="0.25">
      <c r="B68" s="58"/>
      <c r="C68" s="63">
        <v>4</v>
      </c>
      <c r="D68" s="63"/>
      <c r="E68" s="63"/>
      <c r="F68" s="64"/>
      <c r="G68" s="64"/>
      <c r="H68" s="64"/>
      <c r="I68" s="64"/>
      <c r="J68" s="64"/>
      <c r="K68" s="65"/>
    </row>
    <row r="69" spans="2:11" x14ac:dyDescent="0.25">
      <c r="B69" s="58"/>
      <c r="C69" s="63">
        <v>5</v>
      </c>
      <c r="D69" s="63"/>
      <c r="E69" s="63"/>
      <c r="F69" s="64"/>
      <c r="G69" s="64"/>
      <c r="H69" s="64"/>
      <c r="I69" s="64"/>
      <c r="J69" s="64"/>
      <c r="K69" s="65"/>
    </row>
    <row r="70" spans="2:11" ht="35.1" customHeight="1" x14ac:dyDescent="0.25">
      <c r="B70" s="57" t="s">
        <v>104</v>
      </c>
      <c r="C70" s="60" t="s">
        <v>76</v>
      </c>
      <c r="D70" s="61"/>
      <c r="E70" s="60" t="s">
        <v>84</v>
      </c>
      <c r="F70" s="66"/>
      <c r="G70" s="66"/>
      <c r="H70" s="61"/>
      <c r="I70" s="24" t="s">
        <v>96</v>
      </c>
      <c r="J70" s="60" t="s">
        <v>97</v>
      </c>
      <c r="K70" s="67"/>
    </row>
    <row r="71" spans="2:11" ht="30.6" customHeight="1" x14ac:dyDescent="0.25">
      <c r="B71" s="59"/>
      <c r="C71" s="60">
        <v>1</v>
      </c>
      <c r="D71" s="61"/>
      <c r="E71" s="36">
        <v>45436</v>
      </c>
      <c r="F71" s="39"/>
      <c r="G71" s="39"/>
      <c r="H71" s="37"/>
      <c r="I71" s="4" t="s">
        <v>99</v>
      </c>
      <c r="J71" s="40">
        <v>3500000</v>
      </c>
      <c r="K71" s="41"/>
    </row>
    <row r="72" spans="2:11" x14ac:dyDescent="0.25">
      <c r="B72" s="3" t="s">
        <v>92</v>
      </c>
      <c r="C72" s="75" t="s">
        <v>22</v>
      </c>
      <c r="D72" s="75"/>
      <c r="E72" s="75"/>
      <c r="F72" s="75"/>
      <c r="G72" s="75"/>
      <c r="H72" s="75"/>
      <c r="I72" s="75"/>
      <c r="J72" s="75"/>
      <c r="K72" s="76"/>
    </row>
    <row r="73" spans="2:11" x14ac:dyDescent="0.25">
      <c r="B73" s="3" t="s">
        <v>23</v>
      </c>
      <c r="C73" s="77" t="s">
        <v>100</v>
      </c>
      <c r="D73" s="77"/>
      <c r="E73" s="77"/>
      <c r="F73" s="77"/>
      <c r="G73" s="77"/>
      <c r="H73" s="77"/>
      <c r="I73" s="77"/>
      <c r="J73" s="77"/>
      <c r="K73" s="78"/>
    </row>
    <row r="74" spans="2:11" x14ac:dyDescent="0.25">
      <c r="B74" s="2" t="s">
        <v>91</v>
      </c>
      <c r="C74" s="38">
        <v>23553</v>
      </c>
      <c r="D74" s="39">
        <v>45305</v>
      </c>
      <c r="E74" s="37"/>
      <c r="F74" s="25"/>
      <c r="G74" s="36">
        <v>45436</v>
      </c>
      <c r="H74" s="69">
        <v>228653200</v>
      </c>
      <c r="I74" s="70"/>
      <c r="J74" s="40">
        <v>3500000</v>
      </c>
      <c r="K74" s="62"/>
    </row>
    <row r="75" spans="2:11" x14ac:dyDescent="0.25">
      <c r="B75" s="3" t="s">
        <v>98</v>
      </c>
      <c r="C75" s="60">
        <v>2</v>
      </c>
      <c r="D75" s="61"/>
      <c r="E75" s="36">
        <v>45436</v>
      </c>
      <c r="F75" s="39"/>
      <c r="G75" s="39"/>
      <c r="H75" s="37"/>
      <c r="I75" s="4" t="s">
        <v>99</v>
      </c>
      <c r="J75" s="40">
        <v>3500000</v>
      </c>
      <c r="K75" s="41"/>
    </row>
    <row r="76" spans="2:11" x14ac:dyDescent="0.25">
      <c r="B76" s="3" t="s">
        <v>93</v>
      </c>
      <c r="C76" s="75" t="s">
        <v>22</v>
      </c>
      <c r="D76" s="75"/>
      <c r="E76" s="75"/>
      <c r="F76" s="75"/>
      <c r="G76" s="75"/>
      <c r="H76" s="75"/>
      <c r="I76" s="75"/>
      <c r="J76" s="75"/>
      <c r="K76" s="76"/>
    </row>
    <row r="77" spans="2:11" x14ac:dyDescent="0.25">
      <c r="B77" s="3" t="s">
        <v>23</v>
      </c>
      <c r="C77" s="77" t="s">
        <v>100</v>
      </c>
      <c r="D77" s="77"/>
      <c r="E77" s="77"/>
      <c r="F77" s="77"/>
      <c r="G77" s="77"/>
      <c r="H77" s="77"/>
      <c r="I77" s="77"/>
      <c r="J77" s="77"/>
      <c r="K77" s="78"/>
    </row>
    <row r="78" spans="2:11" x14ac:dyDescent="0.25">
      <c r="B78" s="2" t="s">
        <v>91</v>
      </c>
      <c r="C78" s="38">
        <v>23553</v>
      </c>
      <c r="D78" s="39">
        <v>45305</v>
      </c>
      <c r="E78" s="37"/>
      <c r="F78" s="25"/>
      <c r="G78" s="36">
        <v>45436</v>
      </c>
      <c r="H78" s="69">
        <v>228653200</v>
      </c>
      <c r="I78" s="70"/>
      <c r="J78" s="40">
        <v>3500000</v>
      </c>
      <c r="K78" s="62"/>
    </row>
    <row r="79" spans="2:11" x14ac:dyDescent="0.25">
      <c r="B79" s="3" t="s">
        <v>98</v>
      </c>
      <c r="C79" s="60">
        <v>3</v>
      </c>
      <c r="D79" s="61"/>
      <c r="E79" s="36">
        <v>45436</v>
      </c>
      <c r="F79" s="39"/>
      <c r="G79" s="39"/>
      <c r="H79" s="37"/>
      <c r="I79" s="4" t="s">
        <v>99</v>
      </c>
      <c r="J79" s="40">
        <v>3500000</v>
      </c>
      <c r="K79" s="41"/>
    </row>
    <row r="80" spans="2:11" x14ac:dyDescent="0.25">
      <c r="B80" s="3" t="s">
        <v>94</v>
      </c>
      <c r="C80" s="75" t="s">
        <v>22</v>
      </c>
      <c r="D80" s="75"/>
      <c r="E80" s="75"/>
      <c r="F80" s="75"/>
      <c r="G80" s="75"/>
      <c r="H80" s="75"/>
      <c r="I80" s="75"/>
      <c r="J80" s="75"/>
      <c r="K80" s="76"/>
    </row>
    <row r="81" spans="2:11" x14ac:dyDescent="0.25">
      <c r="B81" s="3" t="s">
        <v>23</v>
      </c>
      <c r="C81" s="77" t="s">
        <v>100</v>
      </c>
      <c r="D81" s="77"/>
      <c r="E81" s="77"/>
      <c r="F81" s="77"/>
      <c r="G81" s="77"/>
      <c r="H81" s="77"/>
      <c r="I81" s="77"/>
      <c r="J81" s="77"/>
      <c r="K81" s="78"/>
    </row>
    <row r="82" spans="2:11" x14ac:dyDescent="0.25">
      <c r="B82" s="2" t="s">
        <v>91</v>
      </c>
      <c r="C82" s="38">
        <v>23553</v>
      </c>
      <c r="D82" s="39">
        <v>45305</v>
      </c>
      <c r="E82" s="37"/>
      <c r="F82" s="25"/>
      <c r="G82" s="36">
        <v>45436</v>
      </c>
      <c r="H82" s="69">
        <v>228653200</v>
      </c>
      <c r="I82" s="70"/>
      <c r="J82" s="40">
        <v>3500000</v>
      </c>
      <c r="K82" s="62"/>
    </row>
    <row r="83" spans="2:11" x14ac:dyDescent="0.25">
      <c r="B83" s="3" t="s">
        <v>98</v>
      </c>
      <c r="C83" s="60">
        <v>4</v>
      </c>
      <c r="D83" s="61"/>
      <c r="E83" s="36">
        <v>45436</v>
      </c>
      <c r="F83" s="39"/>
      <c r="G83" s="39"/>
      <c r="H83" s="37"/>
      <c r="I83" s="4" t="s">
        <v>99</v>
      </c>
      <c r="J83" s="40">
        <v>3500000</v>
      </c>
      <c r="K83" s="41"/>
    </row>
    <row r="84" spans="2:11" x14ac:dyDescent="0.25">
      <c r="B84" s="3" t="s">
        <v>95</v>
      </c>
      <c r="C84" s="75" t="s">
        <v>22</v>
      </c>
      <c r="D84" s="75"/>
      <c r="E84" s="75"/>
      <c r="F84" s="75"/>
      <c r="G84" s="75"/>
      <c r="H84" s="75"/>
      <c r="I84" s="75"/>
      <c r="J84" s="75"/>
      <c r="K84" s="76"/>
    </row>
    <row r="85" spans="2:11" x14ac:dyDescent="0.25">
      <c r="B85" s="3" t="s">
        <v>23</v>
      </c>
      <c r="C85" s="77" t="s">
        <v>100</v>
      </c>
      <c r="D85" s="77"/>
      <c r="E85" s="77"/>
      <c r="F85" s="77"/>
      <c r="G85" s="77"/>
      <c r="H85" s="77"/>
      <c r="I85" s="77"/>
      <c r="J85" s="77"/>
      <c r="K85" s="78"/>
    </row>
    <row r="86" spans="2:11" x14ac:dyDescent="0.25">
      <c r="B86" s="2" t="s">
        <v>91</v>
      </c>
      <c r="C86" s="38">
        <v>23553</v>
      </c>
      <c r="D86" s="39">
        <v>45305</v>
      </c>
      <c r="E86" s="37"/>
      <c r="F86" s="25"/>
      <c r="G86" s="36">
        <v>45436</v>
      </c>
      <c r="H86" s="69">
        <v>228653200</v>
      </c>
      <c r="I86" s="70"/>
      <c r="J86" s="40">
        <v>3500000</v>
      </c>
      <c r="K86" s="62"/>
    </row>
    <row r="87" spans="2:11" ht="13.5" customHeight="1" x14ac:dyDescent="0.25">
      <c r="B87" s="57" t="s">
        <v>119</v>
      </c>
      <c r="C87" s="24" t="s">
        <v>111</v>
      </c>
      <c r="D87" s="60" t="s">
        <v>9</v>
      </c>
      <c r="E87" s="61"/>
      <c r="F87" s="24"/>
      <c r="G87" s="60" t="s">
        <v>112</v>
      </c>
      <c r="H87" s="66"/>
      <c r="I87" s="61"/>
      <c r="J87" s="60" t="s">
        <v>37</v>
      </c>
      <c r="K87" s="67"/>
    </row>
    <row r="88" spans="2:11" ht="13.5" customHeight="1" x14ac:dyDescent="0.25">
      <c r="B88" s="58"/>
      <c r="C88" s="18">
        <v>45311</v>
      </c>
      <c r="D88" s="36">
        <v>45313</v>
      </c>
      <c r="E88" s="37"/>
      <c r="F88" s="4"/>
      <c r="G88" s="38" t="s">
        <v>113</v>
      </c>
      <c r="H88" s="39" t="s">
        <v>21</v>
      </c>
      <c r="I88" s="37"/>
      <c r="J88" s="40">
        <v>654765</v>
      </c>
      <c r="K88" s="41"/>
    </row>
    <row r="89" spans="2:11" ht="13.5" customHeight="1" x14ac:dyDescent="0.25">
      <c r="B89" s="58"/>
      <c r="C89" s="18"/>
      <c r="D89" s="36"/>
      <c r="E89" s="37"/>
      <c r="F89" s="4"/>
      <c r="G89" s="38"/>
      <c r="H89" s="39"/>
      <c r="I89" s="37"/>
      <c r="J89" s="40"/>
      <c r="K89" s="41"/>
    </row>
    <row r="90" spans="2:11" ht="13.5" customHeight="1" x14ac:dyDescent="0.25">
      <c r="B90" s="58"/>
      <c r="C90" s="18"/>
      <c r="D90" s="36"/>
      <c r="E90" s="37"/>
      <c r="F90" s="4"/>
      <c r="G90" s="38"/>
      <c r="H90" s="39"/>
      <c r="I90" s="37"/>
      <c r="J90" s="40"/>
      <c r="K90" s="41"/>
    </row>
    <row r="91" spans="2:11" ht="13.5" customHeight="1" x14ac:dyDescent="0.25">
      <c r="B91" s="58"/>
      <c r="C91" s="18"/>
      <c r="D91" s="36"/>
      <c r="E91" s="37"/>
      <c r="F91" s="4"/>
      <c r="G91" s="38"/>
      <c r="H91" s="39"/>
      <c r="I91" s="37"/>
      <c r="J91" s="40"/>
      <c r="K91" s="41"/>
    </row>
    <row r="92" spans="2:11" ht="13.5" customHeight="1" x14ac:dyDescent="0.25">
      <c r="B92" s="58"/>
      <c r="C92" s="18"/>
      <c r="D92" s="36"/>
      <c r="E92" s="37"/>
      <c r="F92" s="4"/>
      <c r="G92" s="38"/>
      <c r="H92" s="39"/>
      <c r="I92" s="37"/>
      <c r="J92" s="40"/>
      <c r="K92" s="41"/>
    </row>
    <row r="93" spans="2:11" ht="13.5" customHeight="1" x14ac:dyDescent="0.25">
      <c r="B93" s="58"/>
      <c r="C93" s="18"/>
      <c r="D93" s="36"/>
      <c r="E93" s="37"/>
      <c r="F93" s="4"/>
      <c r="G93" s="38"/>
      <c r="H93" s="39"/>
      <c r="I93" s="37"/>
      <c r="J93" s="40"/>
      <c r="K93" s="41"/>
    </row>
    <row r="94" spans="2:11" ht="13.5" customHeight="1" x14ac:dyDescent="0.25">
      <c r="B94" s="58"/>
      <c r="C94" s="18"/>
      <c r="D94" s="36"/>
      <c r="E94" s="37"/>
      <c r="F94" s="4"/>
      <c r="G94" s="38"/>
      <c r="H94" s="39"/>
      <c r="I94" s="37"/>
      <c r="J94" s="40"/>
      <c r="K94" s="41"/>
    </row>
    <row r="95" spans="2:11" ht="13.5" customHeight="1" x14ac:dyDescent="0.25">
      <c r="B95" s="58"/>
      <c r="C95" s="18"/>
      <c r="D95" s="36"/>
      <c r="E95" s="37"/>
      <c r="F95" s="4"/>
      <c r="G95" s="38"/>
      <c r="H95" s="39"/>
      <c r="I95" s="37"/>
      <c r="J95" s="40"/>
      <c r="K95" s="41"/>
    </row>
    <row r="96" spans="2:11" ht="13.5" customHeight="1" x14ac:dyDescent="0.25">
      <c r="B96" s="58"/>
      <c r="C96" s="18"/>
      <c r="D96" s="36"/>
      <c r="E96" s="37"/>
      <c r="F96" s="4"/>
      <c r="G96" s="38"/>
      <c r="H96" s="39"/>
      <c r="I96" s="37"/>
      <c r="J96" s="40"/>
      <c r="K96" s="41"/>
    </row>
    <row r="97" spans="2:11" ht="13.5" customHeight="1" x14ac:dyDescent="0.25">
      <c r="B97" s="58"/>
      <c r="C97" s="18"/>
      <c r="D97" s="36"/>
      <c r="E97" s="37"/>
      <c r="F97" s="4"/>
      <c r="G97" s="38"/>
      <c r="H97" s="39"/>
      <c r="I97" s="37"/>
      <c r="J97" s="40"/>
      <c r="K97" s="41"/>
    </row>
    <row r="98" spans="2:11" ht="13.5" customHeight="1" x14ac:dyDescent="0.25">
      <c r="B98" s="58"/>
      <c r="C98" s="18"/>
      <c r="D98" s="36"/>
      <c r="E98" s="37"/>
      <c r="F98" s="4"/>
      <c r="G98" s="38"/>
      <c r="H98" s="39"/>
      <c r="I98" s="37"/>
      <c r="J98" s="40"/>
      <c r="K98" s="41"/>
    </row>
    <row r="99" spans="2:11" ht="13.5" customHeight="1" x14ac:dyDescent="0.25">
      <c r="B99" s="58"/>
      <c r="C99" s="18"/>
      <c r="D99" s="36"/>
      <c r="E99" s="37"/>
      <c r="F99" s="4"/>
      <c r="G99" s="38"/>
      <c r="H99" s="39"/>
      <c r="I99" s="37"/>
      <c r="J99" s="40"/>
      <c r="K99" s="41"/>
    </row>
    <row r="100" spans="2:11" ht="13.5" customHeight="1" x14ac:dyDescent="0.25">
      <c r="B100" s="58"/>
      <c r="C100" s="18"/>
      <c r="D100" s="36"/>
      <c r="E100" s="37"/>
      <c r="F100" s="4"/>
      <c r="G100" s="38"/>
      <c r="H100" s="39"/>
      <c r="I100" s="37"/>
      <c r="J100" s="40"/>
      <c r="K100" s="41"/>
    </row>
    <row r="101" spans="2:11" ht="13.5" customHeight="1" x14ac:dyDescent="0.25">
      <c r="B101" s="58"/>
      <c r="C101" s="18"/>
      <c r="D101" s="36"/>
      <c r="E101" s="37"/>
      <c r="F101" s="4"/>
      <c r="G101" s="38"/>
      <c r="H101" s="39"/>
      <c r="I101" s="37"/>
      <c r="J101" s="40"/>
      <c r="K101" s="41"/>
    </row>
    <row r="102" spans="2:11" ht="13.5" customHeight="1" x14ac:dyDescent="0.25">
      <c r="B102" s="58"/>
      <c r="C102" s="18"/>
      <c r="D102" s="36"/>
      <c r="E102" s="37"/>
      <c r="F102" s="4"/>
      <c r="G102" s="38"/>
      <c r="H102" s="39"/>
      <c r="I102" s="37"/>
      <c r="J102" s="40"/>
      <c r="K102" s="41"/>
    </row>
    <row r="103" spans="2:11" ht="13.5" customHeight="1" x14ac:dyDescent="0.25">
      <c r="B103" s="58"/>
      <c r="C103" s="18"/>
      <c r="D103" s="36"/>
      <c r="E103" s="37"/>
      <c r="F103" s="4"/>
      <c r="G103" s="38"/>
      <c r="H103" s="39"/>
      <c r="I103" s="37"/>
      <c r="J103" s="40"/>
      <c r="K103" s="41"/>
    </row>
    <row r="104" spans="2:11" ht="13.5" customHeight="1" x14ac:dyDescent="0.25">
      <c r="B104" s="58"/>
      <c r="C104" s="18"/>
      <c r="D104" s="36"/>
      <c r="E104" s="37"/>
      <c r="F104" s="4"/>
      <c r="G104" s="38"/>
      <c r="H104" s="39"/>
      <c r="I104" s="37"/>
      <c r="J104" s="40"/>
      <c r="K104" s="41"/>
    </row>
    <row r="105" spans="2:11" x14ac:dyDescent="0.25">
      <c r="B105" s="58"/>
      <c r="C105" s="18"/>
      <c r="D105" s="36"/>
      <c r="E105" s="37"/>
      <c r="F105" s="4"/>
      <c r="G105" s="38"/>
      <c r="H105" s="39"/>
      <c r="I105" s="37"/>
      <c r="J105" s="40"/>
      <c r="K105" s="41"/>
    </row>
    <row r="106" spans="2:11" x14ac:dyDescent="0.25">
      <c r="B106" s="58"/>
      <c r="C106" s="18"/>
      <c r="D106" s="36"/>
      <c r="E106" s="37"/>
      <c r="F106" s="4"/>
      <c r="G106" s="38"/>
      <c r="H106" s="39"/>
      <c r="I106" s="37"/>
      <c r="J106" s="40"/>
      <c r="K106" s="41"/>
    </row>
    <row r="107" spans="2:11" x14ac:dyDescent="0.25">
      <c r="B107" s="59"/>
      <c r="C107" s="18"/>
      <c r="D107" s="36"/>
      <c r="E107" s="37"/>
      <c r="F107" s="4"/>
      <c r="G107" s="38"/>
      <c r="H107" s="39"/>
      <c r="I107" s="37"/>
      <c r="J107" s="40"/>
      <c r="K107" s="41"/>
    </row>
    <row r="108" spans="2:11" ht="30.6" x14ac:dyDescent="0.25">
      <c r="B108" s="3" t="s">
        <v>105</v>
      </c>
      <c r="C108" s="75" t="s">
        <v>24</v>
      </c>
      <c r="D108" s="75"/>
      <c r="E108" s="75"/>
      <c r="F108" s="75"/>
      <c r="G108" s="75"/>
      <c r="H108" s="75"/>
      <c r="I108" s="75"/>
      <c r="J108" s="75"/>
      <c r="K108" s="76"/>
    </row>
    <row r="109" spans="2:11" ht="44.1" customHeight="1" x14ac:dyDescent="0.25">
      <c r="B109" s="3" t="s">
        <v>115</v>
      </c>
      <c r="C109" s="119">
        <v>45641</v>
      </c>
      <c r="D109" s="120"/>
      <c r="E109" s="120"/>
      <c r="F109" s="120"/>
      <c r="G109" s="120"/>
      <c r="H109" s="120"/>
      <c r="I109" s="120"/>
      <c r="J109" s="120"/>
      <c r="K109" s="121"/>
    </row>
    <row r="110" spans="2:11" ht="45.6" customHeight="1" x14ac:dyDescent="0.25">
      <c r="B110" s="3" t="s">
        <v>114</v>
      </c>
      <c r="C110" s="122" t="s">
        <v>101</v>
      </c>
      <c r="D110" s="123"/>
      <c r="E110" s="123"/>
      <c r="F110" s="123"/>
      <c r="G110" s="123"/>
      <c r="H110" s="123"/>
      <c r="I110" s="123"/>
      <c r="J110" s="123"/>
      <c r="K110" s="124"/>
    </row>
    <row r="111" spans="2:11" ht="61.95" customHeight="1" thickBot="1" x14ac:dyDescent="0.3">
      <c r="B111" s="5" t="s">
        <v>126</v>
      </c>
      <c r="C111" s="116">
        <v>543000</v>
      </c>
      <c r="D111" s="117"/>
      <c r="E111" s="117"/>
      <c r="F111" s="117"/>
      <c r="G111" s="117"/>
      <c r="H111" s="117"/>
      <c r="I111" s="117"/>
      <c r="J111" s="117"/>
      <c r="K111" s="118"/>
    </row>
    <row r="112" spans="2:11" ht="45" customHeight="1" thickBot="1" x14ac:dyDescent="0.3">
      <c r="B112" s="5" t="s">
        <v>125</v>
      </c>
      <c r="C112" s="116">
        <v>14032000</v>
      </c>
      <c r="D112" s="117"/>
      <c r="E112" s="117"/>
      <c r="F112" s="117"/>
      <c r="G112" s="117"/>
      <c r="H112" s="117"/>
      <c r="I112" s="117"/>
      <c r="J112" s="117"/>
      <c r="K112" s="118"/>
    </row>
    <row r="113" spans="2:11" ht="3.75" customHeight="1" thickBot="1" x14ac:dyDescent="0.3">
      <c r="B113" s="89"/>
      <c r="C113" s="90"/>
      <c r="D113" s="90"/>
      <c r="E113" s="90"/>
      <c r="F113" s="90"/>
      <c r="G113" s="90"/>
      <c r="H113" s="90"/>
      <c r="I113" s="90"/>
      <c r="J113" s="90"/>
      <c r="K113" s="91"/>
    </row>
    <row r="114" spans="2:11" ht="23.55" customHeight="1" x14ac:dyDescent="0.25">
      <c r="B114" s="92" t="s">
        <v>34</v>
      </c>
      <c r="C114" s="93"/>
      <c r="D114" s="93"/>
      <c r="E114" s="93"/>
      <c r="F114" s="93"/>
      <c r="G114" s="93"/>
      <c r="H114" s="93"/>
      <c r="I114" s="93"/>
      <c r="J114" s="93"/>
      <c r="K114" s="94"/>
    </row>
    <row r="115" spans="2:11" ht="20.100000000000001" customHeight="1" x14ac:dyDescent="0.25">
      <c r="B115" s="6" t="s">
        <v>30</v>
      </c>
      <c r="C115" s="52" t="s">
        <v>31</v>
      </c>
      <c r="D115" s="52"/>
      <c r="E115" s="51" t="s">
        <v>35</v>
      </c>
      <c r="F115" s="51"/>
      <c r="G115" s="51"/>
      <c r="H115" s="51"/>
      <c r="I115" s="29" t="s">
        <v>36</v>
      </c>
      <c r="J115" s="53" t="s">
        <v>110</v>
      </c>
      <c r="K115" s="54"/>
    </row>
    <row r="116" spans="2:11" ht="22.5" customHeight="1" x14ac:dyDescent="0.25">
      <c r="B116" s="8" t="s">
        <v>32</v>
      </c>
      <c r="C116" s="43" t="s">
        <v>33</v>
      </c>
      <c r="D116" s="43"/>
      <c r="E116" s="42">
        <v>45328543</v>
      </c>
      <c r="F116" s="42"/>
      <c r="G116" s="42"/>
      <c r="H116" s="42"/>
      <c r="I116" s="28">
        <v>45326</v>
      </c>
      <c r="J116" s="44">
        <v>7016000</v>
      </c>
      <c r="K116" s="44"/>
    </row>
    <row r="117" spans="2:11" ht="15" customHeight="1" x14ac:dyDescent="0.25">
      <c r="B117" s="8" t="s">
        <v>42</v>
      </c>
      <c r="C117" s="43" t="s">
        <v>38</v>
      </c>
      <c r="D117" s="43" t="s">
        <v>40</v>
      </c>
      <c r="E117" s="42">
        <v>45328567</v>
      </c>
      <c r="F117" s="42"/>
      <c r="G117" s="42"/>
      <c r="H117" s="42"/>
      <c r="I117" s="28">
        <v>45355</v>
      </c>
      <c r="J117" s="44">
        <v>7016000</v>
      </c>
      <c r="K117" s="44"/>
    </row>
    <row r="118" spans="2:11" ht="15" customHeight="1" x14ac:dyDescent="0.25">
      <c r="B118" s="9" t="s">
        <v>43</v>
      </c>
      <c r="C118" s="43" t="s">
        <v>39</v>
      </c>
      <c r="D118" s="43" t="s">
        <v>41</v>
      </c>
      <c r="E118" s="42"/>
      <c r="F118" s="42"/>
      <c r="G118" s="42">
        <v>45387</v>
      </c>
      <c r="H118" s="42"/>
      <c r="I118" s="28"/>
      <c r="J118" s="44"/>
      <c r="K118" s="44"/>
    </row>
    <row r="119" spans="2:11" ht="15" customHeight="1" x14ac:dyDescent="0.25">
      <c r="B119" s="9" t="s">
        <v>72</v>
      </c>
      <c r="C119" s="43" t="s">
        <v>55</v>
      </c>
      <c r="D119" s="43"/>
      <c r="E119" s="42"/>
      <c r="F119" s="42"/>
      <c r="G119" s="42"/>
      <c r="H119" s="42"/>
      <c r="I119" s="28"/>
      <c r="J119" s="44"/>
      <c r="K119" s="44"/>
    </row>
    <row r="120" spans="2:11" ht="15" customHeight="1" x14ac:dyDescent="0.25">
      <c r="B120" s="9" t="s">
        <v>72</v>
      </c>
      <c r="C120" s="43" t="s">
        <v>74</v>
      </c>
      <c r="D120" s="43"/>
      <c r="E120" s="42"/>
      <c r="F120" s="42"/>
      <c r="G120" s="42"/>
      <c r="H120" s="42"/>
      <c r="I120" s="28"/>
      <c r="J120" s="44"/>
      <c r="K120" s="44"/>
    </row>
    <row r="121" spans="2:11" ht="15" customHeight="1" x14ac:dyDescent="0.25">
      <c r="B121" s="9" t="s">
        <v>72</v>
      </c>
      <c r="C121" s="43" t="s">
        <v>56</v>
      </c>
      <c r="D121" s="43"/>
      <c r="E121" s="42"/>
      <c r="F121" s="42"/>
      <c r="G121" s="42"/>
      <c r="H121" s="42"/>
      <c r="I121" s="28"/>
      <c r="J121" s="44"/>
      <c r="K121" s="44"/>
    </row>
    <row r="122" spans="2:11" ht="15" customHeight="1" x14ac:dyDescent="0.25">
      <c r="B122" s="9" t="s">
        <v>72</v>
      </c>
      <c r="C122" s="43" t="s">
        <v>57</v>
      </c>
      <c r="D122" s="43"/>
      <c r="E122" s="42"/>
      <c r="F122" s="42"/>
      <c r="G122" s="42"/>
      <c r="H122" s="42"/>
      <c r="I122" s="28"/>
      <c r="J122" s="44"/>
      <c r="K122" s="44"/>
    </row>
    <row r="123" spans="2:11" ht="15" customHeight="1" x14ac:dyDescent="0.25">
      <c r="B123" s="9" t="s">
        <v>72</v>
      </c>
      <c r="C123" s="43" t="s">
        <v>58</v>
      </c>
      <c r="D123" s="43"/>
      <c r="E123" s="42"/>
      <c r="F123" s="42"/>
      <c r="G123" s="42"/>
      <c r="H123" s="42"/>
      <c r="I123" s="28"/>
      <c r="J123" s="44"/>
      <c r="K123" s="44"/>
    </row>
    <row r="124" spans="2:11" ht="15" customHeight="1" x14ac:dyDescent="0.25">
      <c r="B124" s="9" t="s">
        <v>72</v>
      </c>
      <c r="C124" s="43" t="s">
        <v>59</v>
      </c>
      <c r="D124" s="43"/>
      <c r="E124" s="42"/>
      <c r="F124" s="42"/>
      <c r="G124" s="42"/>
      <c r="H124" s="42"/>
      <c r="I124" s="28"/>
      <c r="J124" s="44"/>
      <c r="K124" s="44"/>
    </row>
    <row r="125" spans="2:11" ht="15" customHeight="1" x14ac:dyDescent="0.25">
      <c r="B125" s="9" t="s">
        <v>72</v>
      </c>
      <c r="C125" s="43" t="s">
        <v>60</v>
      </c>
      <c r="D125" s="43"/>
      <c r="E125" s="42"/>
      <c r="F125" s="42"/>
      <c r="G125" s="42"/>
      <c r="H125" s="42"/>
      <c r="I125" s="28"/>
      <c r="J125" s="44"/>
      <c r="K125" s="44"/>
    </row>
    <row r="126" spans="2:11" ht="15" customHeight="1" x14ac:dyDescent="0.25">
      <c r="B126" s="9" t="s">
        <v>72</v>
      </c>
      <c r="C126" s="43" t="s">
        <v>61</v>
      </c>
      <c r="D126" s="43"/>
      <c r="E126" s="42"/>
      <c r="F126" s="42"/>
      <c r="G126" s="42"/>
      <c r="H126" s="42"/>
      <c r="I126" s="28"/>
      <c r="J126" s="44"/>
      <c r="K126" s="44"/>
    </row>
    <row r="127" spans="2:11" ht="15" customHeight="1" x14ac:dyDescent="0.25">
      <c r="B127" s="9" t="s">
        <v>72</v>
      </c>
      <c r="C127" s="43" t="s">
        <v>62</v>
      </c>
      <c r="D127" s="43"/>
      <c r="E127" s="42"/>
      <c r="F127" s="42"/>
      <c r="G127" s="42"/>
      <c r="H127" s="42"/>
      <c r="I127" s="28"/>
      <c r="J127" s="44"/>
      <c r="K127" s="44"/>
    </row>
    <row r="128" spans="2:11" ht="3" customHeight="1" thickBot="1" x14ac:dyDescent="0.3">
      <c r="B128" s="135"/>
      <c r="C128" s="136"/>
      <c r="D128" s="136"/>
      <c r="E128" s="136"/>
      <c r="F128" s="136"/>
      <c r="G128" s="136"/>
      <c r="H128" s="136"/>
      <c r="I128" s="136"/>
      <c r="J128" s="136"/>
      <c r="K128" s="137"/>
    </row>
    <row r="129" spans="2:22" ht="39.6" customHeight="1" x14ac:dyDescent="0.25">
      <c r="B129" s="132" t="s">
        <v>122</v>
      </c>
      <c r="C129" s="133"/>
      <c r="D129" s="133"/>
      <c r="E129" s="133"/>
      <c r="F129" s="133"/>
      <c r="G129" s="133"/>
      <c r="H129" s="133"/>
      <c r="I129" s="133"/>
      <c r="J129" s="133"/>
      <c r="K129" s="134"/>
    </row>
    <row r="130" spans="2:22" ht="19.05" customHeight="1" x14ac:dyDescent="0.25">
      <c r="B130" s="30" t="s">
        <v>117</v>
      </c>
      <c r="C130" s="4" t="s">
        <v>118</v>
      </c>
      <c r="D130" s="39"/>
      <c r="E130" s="39"/>
      <c r="F130" s="39"/>
      <c r="G130" s="39"/>
      <c r="H130" s="39"/>
      <c r="I130" s="39"/>
      <c r="J130" s="39"/>
      <c r="K130" s="41"/>
    </row>
    <row r="131" spans="2:22" ht="20.399999999999999" x14ac:dyDescent="0.25">
      <c r="B131" s="6" t="s">
        <v>44</v>
      </c>
      <c r="C131" s="7" t="s">
        <v>7</v>
      </c>
      <c r="D131" s="138" t="s">
        <v>54</v>
      </c>
      <c r="E131" s="139"/>
      <c r="F131" s="7"/>
      <c r="G131" s="138" t="s">
        <v>45</v>
      </c>
      <c r="H131" s="139"/>
      <c r="I131" s="7" t="s">
        <v>53</v>
      </c>
      <c r="J131" s="7" t="s">
        <v>46</v>
      </c>
      <c r="K131" s="33" t="s">
        <v>123</v>
      </c>
    </row>
    <row r="132" spans="2:22" x14ac:dyDescent="0.25">
      <c r="B132" s="26">
        <v>78063794</v>
      </c>
      <c r="C132" s="10" t="s">
        <v>47</v>
      </c>
      <c r="D132" s="55">
        <f>+$J116*40%</f>
        <v>2806400</v>
      </c>
      <c r="E132" s="56"/>
      <c r="F132" s="11"/>
      <c r="G132" s="55">
        <f>D132*12.5%</f>
        <v>350800</v>
      </c>
      <c r="H132" s="56"/>
      <c r="I132" s="16">
        <f>D132*16%</f>
        <v>449024</v>
      </c>
      <c r="J132" s="34">
        <f>D132*0.522%</f>
        <v>14649.407999999999</v>
      </c>
      <c r="K132" s="31" t="s">
        <v>120</v>
      </c>
    </row>
    <row r="133" spans="2:22" x14ac:dyDescent="0.25">
      <c r="B133" s="26">
        <v>78063859</v>
      </c>
      <c r="C133" s="10" t="s">
        <v>48</v>
      </c>
      <c r="D133" s="55">
        <f t="shared" ref="D133:D143" si="0">+$J117*40%</f>
        <v>2806400</v>
      </c>
      <c r="E133" s="56"/>
      <c r="F133" s="11"/>
      <c r="G133" s="95">
        <f t="shared" ref="G133" si="1">D133*12.5%</f>
        <v>350800</v>
      </c>
      <c r="H133" s="96"/>
      <c r="I133" s="16">
        <f t="shared" ref="I133" si="2">D133*16%</f>
        <v>449024</v>
      </c>
      <c r="J133" s="34">
        <f t="shared" ref="J133:J143" si="3">D133*0.522%</f>
        <v>14649.407999999999</v>
      </c>
      <c r="K133" s="31" t="s">
        <v>120</v>
      </c>
    </row>
    <row r="134" spans="2:22" x14ac:dyDescent="0.25">
      <c r="B134" s="26">
        <v>7806695</v>
      </c>
      <c r="C134" s="10" t="s">
        <v>49</v>
      </c>
      <c r="D134" s="55">
        <f t="shared" si="0"/>
        <v>0</v>
      </c>
      <c r="E134" s="56"/>
      <c r="F134" s="11"/>
      <c r="G134" s="95">
        <f t="shared" ref="G134:G143" si="4">D134*12.5%</f>
        <v>0</v>
      </c>
      <c r="H134" s="96"/>
      <c r="I134" s="16">
        <f t="shared" ref="I134:I143" si="5">D134*16%</f>
        <v>0</v>
      </c>
      <c r="J134" s="34">
        <f t="shared" si="3"/>
        <v>0</v>
      </c>
      <c r="K134" s="31"/>
    </row>
    <row r="135" spans="2:22" x14ac:dyDescent="0.25">
      <c r="B135" s="26">
        <v>78063236</v>
      </c>
      <c r="C135" s="10" t="s">
        <v>50</v>
      </c>
      <c r="D135" s="55">
        <f t="shared" si="0"/>
        <v>0</v>
      </c>
      <c r="E135" s="56"/>
      <c r="F135" s="11"/>
      <c r="G135" s="95">
        <f t="shared" si="4"/>
        <v>0</v>
      </c>
      <c r="H135" s="96"/>
      <c r="I135" s="16">
        <f t="shared" si="5"/>
        <v>0</v>
      </c>
      <c r="J135" s="34">
        <f t="shared" si="3"/>
        <v>0</v>
      </c>
      <c r="K135" s="31"/>
    </row>
    <row r="136" spans="2:22" x14ac:dyDescent="0.25">
      <c r="B136" s="26" t="s">
        <v>71</v>
      </c>
      <c r="C136" s="10" t="s">
        <v>63</v>
      </c>
      <c r="D136" s="55">
        <f t="shared" si="0"/>
        <v>0</v>
      </c>
      <c r="E136" s="56"/>
      <c r="F136" s="11"/>
      <c r="G136" s="95">
        <f t="shared" si="4"/>
        <v>0</v>
      </c>
      <c r="H136" s="96"/>
      <c r="I136" s="16">
        <f t="shared" si="5"/>
        <v>0</v>
      </c>
      <c r="J136" s="34">
        <f t="shared" si="3"/>
        <v>0</v>
      </c>
      <c r="K136" s="31"/>
    </row>
    <row r="137" spans="2:22" x14ac:dyDescent="0.25">
      <c r="B137" s="26" t="s">
        <v>71</v>
      </c>
      <c r="C137" s="10" t="s">
        <v>64</v>
      </c>
      <c r="D137" s="55">
        <f t="shared" si="0"/>
        <v>0</v>
      </c>
      <c r="E137" s="56"/>
      <c r="F137" s="12"/>
      <c r="G137" s="95">
        <f t="shared" si="4"/>
        <v>0</v>
      </c>
      <c r="H137" s="96"/>
      <c r="I137" s="16">
        <f t="shared" si="5"/>
        <v>0</v>
      </c>
      <c r="J137" s="34">
        <f t="shared" si="3"/>
        <v>0</v>
      </c>
      <c r="K137" s="31"/>
      <c r="O137" s="35"/>
      <c r="P137" s="35"/>
      <c r="Q137" s="32"/>
      <c r="R137" s="35"/>
      <c r="S137" s="35"/>
      <c r="T137" s="32"/>
      <c r="U137" s="35"/>
      <c r="V137" s="35"/>
    </row>
    <row r="138" spans="2:22" x14ac:dyDescent="0.25">
      <c r="B138" s="26" t="s">
        <v>71</v>
      </c>
      <c r="C138" s="10" t="s">
        <v>65</v>
      </c>
      <c r="D138" s="55">
        <f t="shared" si="0"/>
        <v>0</v>
      </c>
      <c r="E138" s="56"/>
      <c r="F138" s="12"/>
      <c r="G138" s="95">
        <f t="shared" si="4"/>
        <v>0</v>
      </c>
      <c r="H138" s="96"/>
      <c r="I138" s="16">
        <f t="shared" si="5"/>
        <v>0</v>
      </c>
      <c r="J138" s="34">
        <f t="shared" si="3"/>
        <v>0</v>
      </c>
      <c r="K138" s="31"/>
    </row>
    <row r="139" spans="2:22" x14ac:dyDescent="0.25">
      <c r="B139" s="26" t="s">
        <v>71</v>
      </c>
      <c r="C139" s="10" t="s">
        <v>66</v>
      </c>
      <c r="D139" s="55">
        <f t="shared" si="0"/>
        <v>0</v>
      </c>
      <c r="E139" s="56"/>
      <c r="F139" s="12"/>
      <c r="G139" s="95">
        <f t="shared" si="4"/>
        <v>0</v>
      </c>
      <c r="H139" s="96"/>
      <c r="I139" s="16">
        <f t="shared" si="5"/>
        <v>0</v>
      </c>
      <c r="J139" s="34">
        <f t="shared" si="3"/>
        <v>0</v>
      </c>
      <c r="K139" s="31"/>
    </row>
    <row r="140" spans="2:22" x14ac:dyDescent="0.25">
      <c r="B140" s="26" t="s">
        <v>71</v>
      </c>
      <c r="C140" s="10" t="s">
        <v>67</v>
      </c>
      <c r="D140" s="55">
        <f t="shared" si="0"/>
        <v>0</v>
      </c>
      <c r="E140" s="56"/>
      <c r="F140" s="12"/>
      <c r="G140" s="95">
        <f t="shared" si="4"/>
        <v>0</v>
      </c>
      <c r="H140" s="96"/>
      <c r="I140" s="16">
        <f t="shared" si="5"/>
        <v>0</v>
      </c>
      <c r="J140" s="34">
        <f t="shared" si="3"/>
        <v>0</v>
      </c>
      <c r="K140" s="31"/>
    </row>
    <row r="141" spans="2:22" x14ac:dyDescent="0.25">
      <c r="B141" s="26" t="s">
        <v>71</v>
      </c>
      <c r="C141" s="10" t="s">
        <v>68</v>
      </c>
      <c r="D141" s="55">
        <f t="shared" si="0"/>
        <v>0</v>
      </c>
      <c r="E141" s="56"/>
      <c r="F141" s="12"/>
      <c r="G141" s="95">
        <f t="shared" si="4"/>
        <v>0</v>
      </c>
      <c r="H141" s="96"/>
      <c r="I141" s="16">
        <f t="shared" si="5"/>
        <v>0</v>
      </c>
      <c r="J141" s="34">
        <f t="shared" si="3"/>
        <v>0</v>
      </c>
      <c r="K141" s="31"/>
    </row>
    <row r="142" spans="2:22" x14ac:dyDescent="0.25">
      <c r="B142" s="26" t="s">
        <v>71</v>
      </c>
      <c r="C142" s="10" t="s">
        <v>69</v>
      </c>
      <c r="D142" s="55">
        <f t="shared" si="0"/>
        <v>0</v>
      </c>
      <c r="E142" s="56"/>
      <c r="F142" s="12"/>
      <c r="G142" s="95">
        <f t="shared" si="4"/>
        <v>0</v>
      </c>
      <c r="H142" s="96"/>
      <c r="I142" s="16">
        <f t="shared" si="5"/>
        <v>0</v>
      </c>
      <c r="J142" s="34">
        <f t="shared" si="3"/>
        <v>0</v>
      </c>
      <c r="K142" s="31"/>
    </row>
    <row r="143" spans="2:22" x14ac:dyDescent="0.25">
      <c r="B143" s="27" t="s">
        <v>71</v>
      </c>
      <c r="C143" s="13" t="s">
        <v>70</v>
      </c>
      <c r="D143" s="55">
        <f t="shared" si="0"/>
        <v>0</v>
      </c>
      <c r="E143" s="56"/>
      <c r="F143" s="12"/>
      <c r="G143" s="95">
        <f t="shared" si="4"/>
        <v>0</v>
      </c>
      <c r="H143" s="96"/>
      <c r="I143" s="16">
        <f t="shared" si="5"/>
        <v>0</v>
      </c>
      <c r="J143" s="34">
        <f t="shared" si="3"/>
        <v>0</v>
      </c>
      <c r="K143" s="31"/>
    </row>
    <row r="144" spans="2:22" x14ac:dyDescent="0.25">
      <c r="B144" s="145" t="s">
        <v>73</v>
      </c>
      <c r="C144" s="146"/>
      <c r="D144" s="147">
        <f>SUM(D132:E143)</f>
        <v>5612800</v>
      </c>
      <c r="E144" s="148"/>
      <c r="F144" s="14"/>
      <c r="G144" s="149">
        <f t="shared" ref="G144" si="6">D144*12.5%</f>
        <v>701600</v>
      </c>
      <c r="H144" s="150"/>
      <c r="I144" s="17">
        <f>SUM(I132:I143)</f>
        <v>898048</v>
      </c>
      <c r="J144" s="7">
        <f>SUM(J132:K143)</f>
        <v>29298.815999999999</v>
      </c>
      <c r="K144" s="31"/>
    </row>
    <row r="145" spans="2:11" ht="32.25" customHeight="1" x14ac:dyDescent="0.25">
      <c r="B145" s="140" t="s">
        <v>121</v>
      </c>
      <c r="C145" s="141"/>
      <c r="D145" s="142" t="str">
        <f>IF(D144&gt;=(C112*40%),"SI CUMPLE","NO CUMPLE")</f>
        <v>SI CUMPLE</v>
      </c>
      <c r="E145" s="143"/>
      <c r="F145" s="143"/>
      <c r="G145" s="143"/>
      <c r="H145" s="143"/>
      <c r="I145" s="143"/>
      <c r="J145" s="143"/>
      <c r="K145" s="144"/>
    </row>
    <row r="146" spans="2:11" ht="36" customHeight="1" thickBot="1" x14ac:dyDescent="0.3">
      <c r="B146" s="81" t="s">
        <v>52</v>
      </c>
      <c r="C146" s="82"/>
      <c r="D146" s="82"/>
      <c r="E146" s="82"/>
      <c r="F146" s="82"/>
      <c r="G146" s="82"/>
      <c r="H146" s="82"/>
      <c r="I146" s="82"/>
      <c r="J146" s="82"/>
      <c r="K146" s="83"/>
    </row>
    <row r="147" spans="2:11" ht="4.5" customHeight="1" thickBot="1" x14ac:dyDescent="0.3">
      <c r="B147" s="15"/>
      <c r="C147" s="15"/>
      <c r="D147" s="15"/>
      <c r="E147" s="15"/>
      <c r="F147" s="15"/>
      <c r="G147" s="15"/>
      <c r="H147" s="15"/>
      <c r="I147" s="15"/>
      <c r="J147" s="15"/>
      <c r="K147" s="15"/>
    </row>
    <row r="148" spans="2:11" ht="44.1" customHeight="1" x14ac:dyDescent="0.25">
      <c r="B148" s="45" t="s">
        <v>116</v>
      </c>
      <c r="C148" s="46"/>
      <c r="D148" s="46"/>
      <c r="E148" s="46"/>
      <c r="F148" s="46"/>
      <c r="G148" s="46"/>
      <c r="H148" s="47"/>
      <c r="I148" s="48"/>
      <c r="J148" s="49"/>
      <c r="K148" s="50"/>
    </row>
    <row r="149" spans="2:11" x14ac:dyDescent="0.25">
      <c r="B149" s="84" t="s">
        <v>88</v>
      </c>
      <c r="C149" s="85"/>
      <c r="D149" s="85"/>
      <c r="E149" s="85"/>
      <c r="F149" s="85"/>
      <c r="G149" s="85"/>
      <c r="H149" s="86"/>
      <c r="I149" s="87" t="s">
        <v>89</v>
      </c>
      <c r="J149" s="87"/>
      <c r="K149" s="88"/>
    </row>
    <row r="150" spans="2:11" ht="14.4" thickBot="1" x14ac:dyDescent="0.3">
      <c r="B150" s="72" t="s">
        <v>124</v>
      </c>
      <c r="C150" s="73"/>
      <c r="D150" s="73"/>
      <c r="E150" s="73"/>
      <c r="F150" s="73"/>
      <c r="G150" s="73"/>
      <c r="H150" s="73"/>
      <c r="I150" s="73"/>
      <c r="J150" s="73"/>
      <c r="K150" s="74"/>
    </row>
    <row r="151" spans="2:11" ht="31.5" customHeight="1" x14ac:dyDescent="0.25">
      <c r="B151" s="71" t="s">
        <v>51</v>
      </c>
      <c r="C151" s="71"/>
      <c r="D151" s="71"/>
      <c r="E151" s="71"/>
      <c r="F151" s="71"/>
      <c r="G151" s="71"/>
      <c r="H151" s="71"/>
      <c r="I151" s="71"/>
      <c r="J151" s="71"/>
      <c r="K151" s="71"/>
    </row>
    <row r="152" spans="2:11" x14ac:dyDescent="0.25">
      <c r="B152" s="15"/>
      <c r="C152" s="15"/>
      <c r="D152" s="15"/>
      <c r="E152" s="15"/>
      <c r="F152" s="15"/>
      <c r="G152" s="15"/>
      <c r="H152" s="15"/>
      <c r="I152" s="15"/>
      <c r="J152" s="15"/>
      <c r="K152" s="15"/>
    </row>
    <row r="153" spans="2:11" x14ac:dyDescent="0.25">
      <c r="B153" s="15"/>
      <c r="C153" s="15"/>
      <c r="D153" s="15"/>
      <c r="E153" s="15"/>
      <c r="F153" s="15"/>
      <c r="G153" s="15"/>
      <c r="H153" s="15"/>
      <c r="I153" s="15"/>
      <c r="J153" s="15"/>
      <c r="K153" s="15"/>
    </row>
    <row r="154" spans="2:11" x14ac:dyDescent="0.25">
      <c r="B154" s="15"/>
      <c r="C154" s="15"/>
      <c r="D154" s="15"/>
      <c r="E154" s="15"/>
      <c r="F154" s="15"/>
      <c r="G154" s="15"/>
      <c r="H154" s="15"/>
      <c r="I154" s="15"/>
      <c r="J154" s="15"/>
      <c r="K154" s="15"/>
    </row>
    <row r="155" spans="2:11" x14ac:dyDescent="0.25">
      <c r="B155" s="15"/>
      <c r="C155" s="15"/>
      <c r="D155" s="15"/>
      <c r="E155" s="15"/>
      <c r="F155" s="15"/>
      <c r="G155" s="15"/>
      <c r="H155" s="15"/>
      <c r="I155" s="15"/>
      <c r="J155" s="15"/>
      <c r="K155" s="15"/>
    </row>
    <row r="156" spans="2:11" x14ac:dyDescent="0.25">
      <c r="B156" s="15"/>
      <c r="C156" s="15"/>
      <c r="D156" s="15"/>
      <c r="E156" s="15"/>
      <c r="F156" s="15"/>
      <c r="G156" s="15"/>
      <c r="H156" s="15"/>
      <c r="I156" s="15"/>
      <c r="J156" s="15"/>
      <c r="K156" s="15"/>
    </row>
    <row r="157" spans="2:11" x14ac:dyDescent="0.25">
      <c r="B157" s="15"/>
      <c r="C157" s="15"/>
      <c r="D157" s="15"/>
      <c r="E157" s="15"/>
      <c r="F157" s="15"/>
      <c r="G157" s="15"/>
      <c r="H157" s="15"/>
      <c r="I157" s="15"/>
      <c r="J157" s="15"/>
      <c r="K157" s="15"/>
    </row>
  </sheetData>
  <sheetProtection sheet="1" formatCells="0" formatColumns="0" formatRows="0" insertColumns="0" insertRows="0" insertHyperlinks="0" deleteColumns="0" deleteRows="0" autoFilter="0" pivotTables="0"/>
  <protectedRanges>
    <protectedRange sqref="B132:C143" name="Rango1"/>
    <protectedRange sqref="H51 C8:K50 C70:D75 H70:K74 E71:G74 E70:F70 E75:K75 H52:I69 J51:K69 C51:G69 H88 H89:I104 J88:K104 C88:G104 C76:K87 C105:K112" name="Rango3"/>
  </protectedRanges>
  <mergeCells count="349">
    <mergeCell ref="C111:K111"/>
    <mergeCell ref="C1:I3"/>
    <mergeCell ref="G107:I107"/>
    <mergeCell ref="J101:K101"/>
    <mergeCell ref="J107:K107"/>
    <mergeCell ref="J1:K1"/>
    <mergeCell ref="J2:K2"/>
    <mergeCell ref="J3:K3"/>
    <mergeCell ref="G131:H131"/>
    <mergeCell ref="J92:K92"/>
    <mergeCell ref="J93:K93"/>
    <mergeCell ref="J94:K94"/>
    <mergeCell ref="J95:K95"/>
    <mergeCell ref="G92:I92"/>
    <mergeCell ref="G93:I93"/>
    <mergeCell ref="G94:I94"/>
    <mergeCell ref="B7:K7"/>
    <mergeCell ref="B6:K6"/>
    <mergeCell ref="F65:K65"/>
    <mergeCell ref="C30:K30"/>
    <mergeCell ref="C26:K26"/>
    <mergeCell ref="C32:D32"/>
    <mergeCell ref="E32:H32"/>
    <mergeCell ref="C22:K22"/>
    <mergeCell ref="C8:K8"/>
    <mergeCell ref="G136:H136"/>
    <mergeCell ref="D137:E137"/>
    <mergeCell ref="D132:E132"/>
    <mergeCell ref="G132:H132"/>
    <mergeCell ref="B129:K129"/>
    <mergeCell ref="B128:K128"/>
    <mergeCell ref="D131:E131"/>
    <mergeCell ref="B145:C145"/>
    <mergeCell ref="D145:K145"/>
    <mergeCell ref="B144:C144"/>
    <mergeCell ref="D144:E144"/>
    <mergeCell ref="G144:H144"/>
    <mergeCell ref="G137:H137"/>
    <mergeCell ref="G138:H138"/>
    <mergeCell ref="G139:H139"/>
    <mergeCell ref="G140:H140"/>
    <mergeCell ref="G141:H141"/>
    <mergeCell ref="G142:H142"/>
    <mergeCell ref="D136:E136"/>
    <mergeCell ref="D138:E138"/>
    <mergeCell ref="G135:H135"/>
    <mergeCell ref="D130:K130"/>
    <mergeCell ref="C9:K9"/>
    <mergeCell ref="C10:K10"/>
    <mergeCell ref="C11:F12"/>
    <mergeCell ref="G11:K11"/>
    <mergeCell ref="C13:F13"/>
    <mergeCell ref="G13:I13"/>
    <mergeCell ref="C27:K27"/>
    <mergeCell ref="B1:B3"/>
    <mergeCell ref="C112:K112"/>
    <mergeCell ref="C72:K72"/>
    <mergeCell ref="C73:K73"/>
    <mergeCell ref="C108:K108"/>
    <mergeCell ref="C109:K109"/>
    <mergeCell ref="C110:K110"/>
    <mergeCell ref="C60:E60"/>
    <mergeCell ref="F60:K60"/>
    <mergeCell ref="C65:E65"/>
    <mergeCell ref="C49:K49"/>
    <mergeCell ref="D23:G23"/>
    <mergeCell ref="H23:K23"/>
    <mergeCell ref="D24:G24"/>
    <mergeCell ref="H24:K24"/>
    <mergeCell ref="C25:K25"/>
    <mergeCell ref="C29:K29"/>
    <mergeCell ref="B5:K5"/>
    <mergeCell ref="G12:I12"/>
    <mergeCell ref="G95:I95"/>
    <mergeCell ref="B4:K4"/>
    <mergeCell ref="J13:K13"/>
    <mergeCell ref="J12:K12"/>
    <mergeCell ref="J14:K14"/>
    <mergeCell ref="C14:F14"/>
    <mergeCell ref="G14:I14"/>
    <mergeCell ref="C21:K21"/>
    <mergeCell ref="C28:K28"/>
    <mergeCell ref="C42:D42"/>
    <mergeCell ref="E42:H42"/>
    <mergeCell ref="C33:D33"/>
    <mergeCell ref="E33:H33"/>
    <mergeCell ref="C34:D34"/>
    <mergeCell ref="E34:H34"/>
    <mergeCell ref="C38:D38"/>
    <mergeCell ref="E38:H38"/>
    <mergeCell ref="C39:D39"/>
    <mergeCell ref="E39:H39"/>
    <mergeCell ref="C40:D40"/>
    <mergeCell ref="E40:H40"/>
    <mergeCell ref="C31:D31"/>
    <mergeCell ref="E31:H31"/>
    <mergeCell ref="B31:B40"/>
    <mergeCell ref="E43:H43"/>
    <mergeCell ref="J43:K43"/>
    <mergeCell ref="B41:B46"/>
    <mergeCell ref="C45:D45"/>
    <mergeCell ref="E45:H45"/>
    <mergeCell ref="J45:K45"/>
    <mergeCell ref="C46:D46"/>
    <mergeCell ref="E46:H46"/>
    <mergeCell ref="J46:K46"/>
    <mergeCell ref="C44:D44"/>
    <mergeCell ref="E44:H44"/>
    <mergeCell ref="J44:K44"/>
    <mergeCell ref="J40:K40"/>
    <mergeCell ref="C35:D35"/>
    <mergeCell ref="E35:H35"/>
    <mergeCell ref="J35:K35"/>
    <mergeCell ref="C36:D36"/>
    <mergeCell ref="J50:K50"/>
    <mergeCell ref="C59:E59"/>
    <mergeCell ref="G59:I59"/>
    <mergeCell ref="J31:K31"/>
    <mergeCell ref="J32:K32"/>
    <mergeCell ref="J33:K33"/>
    <mergeCell ref="J34:K34"/>
    <mergeCell ref="J38:K38"/>
    <mergeCell ref="J39:K39"/>
    <mergeCell ref="G134:H134"/>
    <mergeCell ref="B70:B71"/>
    <mergeCell ref="C75:D75"/>
    <mergeCell ref="E36:H36"/>
    <mergeCell ref="J36:K36"/>
    <mergeCell ref="C37:D37"/>
    <mergeCell ref="E37:H37"/>
    <mergeCell ref="J37:K37"/>
    <mergeCell ref="J42:K42"/>
    <mergeCell ref="C47:K47"/>
    <mergeCell ref="C48:K48"/>
    <mergeCell ref="B50:B59"/>
    <mergeCell ref="J51:K51"/>
    <mergeCell ref="C50:E50"/>
    <mergeCell ref="G50:I50"/>
    <mergeCell ref="C51:E51"/>
    <mergeCell ref="G51:I51"/>
    <mergeCell ref="C52:E52"/>
    <mergeCell ref="G52:I52"/>
    <mergeCell ref="J52:K52"/>
    <mergeCell ref="C53:E53"/>
    <mergeCell ref="G53:I53"/>
    <mergeCell ref="J53:K53"/>
    <mergeCell ref="C54:E54"/>
    <mergeCell ref="C41:D41"/>
    <mergeCell ref="E41:H41"/>
    <mergeCell ref="J41:K41"/>
    <mergeCell ref="J59:K59"/>
    <mergeCell ref="B146:K146"/>
    <mergeCell ref="B149:H149"/>
    <mergeCell ref="I149:K149"/>
    <mergeCell ref="J70:K70"/>
    <mergeCell ref="J71:K71"/>
    <mergeCell ref="C66:E66"/>
    <mergeCell ref="J75:K75"/>
    <mergeCell ref="J79:K79"/>
    <mergeCell ref="J83:K83"/>
    <mergeCell ref="C78:E78"/>
    <mergeCell ref="B113:K113"/>
    <mergeCell ref="B114:K114"/>
    <mergeCell ref="D140:E140"/>
    <mergeCell ref="D141:E141"/>
    <mergeCell ref="D142:E142"/>
    <mergeCell ref="D143:E143"/>
    <mergeCell ref="G143:H143"/>
    <mergeCell ref="D133:E133"/>
    <mergeCell ref="G133:H133"/>
    <mergeCell ref="D134:E134"/>
    <mergeCell ref="G58:I58"/>
    <mergeCell ref="J58:K58"/>
    <mergeCell ref="G54:I54"/>
    <mergeCell ref="J54:K54"/>
    <mergeCell ref="C55:E55"/>
    <mergeCell ref="G55:I55"/>
    <mergeCell ref="J55:K55"/>
    <mergeCell ref="C56:E56"/>
    <mergeCell ref="G56:I56"/>
    <mergeCell ref="J56:K56"/>
    <mergeCell ref="C57:E57"/>
    <mergeCell ref="G57:I57"/>
    <mergeCell ref="J57:K57"/>
    <mergeCell ref="B11:B20"/>
    <mergeCell ref="B151:K151"/>
    <mergeCell ref="B150:K150"/>
    <mergeCell ref="C76:K76"/>
    <mergeCell ref="C77:K77"/>
    <mergeCell ref="C80:K80"/>
    <mergeCell ref="C81:K81"/>
    <mergeCell ref="C84:K84"/>
    <mergeCell ref="C85:K85"/>
    <mergeCell ref="C63:E63"/>
    <mergeCell ref="F63:K63"/>
    <mergeCell ref="C62:E62"/>
    <mergeCell ref="C18:F18"/>
    <mergeCell ref="G18:I18"/>
    <mergeCell ref="J18:K18"/>
    <mergeCell ref="C19:F19"/>
    <mergeCell ref="G19:I19"/>
    <mergeCell ref="J19:K19"/>
    <mergeCell ref="C20:F20"/>
    <mergeCell ref="G20:I20"/>
    <mergeCell ref="J20:K20"/>
    <mergeCell ref="C15:F15"/>
    <mergeCell ref="G15:I15"/>
    <mergeCell ref="E75:H75"/>
    <mergeCell ref="J15:K15"/>
    <mergeCell ref="C79:D79"/>
    <mergeCell ref="E79:H79"/>
    <mergeCell ref="C83:D83"/>
    <mergeCell ref="E83:H83"/>
    <mergeCell ref="C86:E86"/>
    <mergeCell ref="G86:I86"/>
    <mergeCell ref="G78:I78"/>
    <mergeCell ref="C74:E74"/>
    <mergeCell ref="G74:I74"/>
    <mergeCell ref="C82:E82"/>
    <mergeCell ref="G82:I82"/>
    <mergeCell ref="C70:D70"/>
    <mergeCell ref="E70:H70"/>
    <mergeCell ref="C71:D71"/>
    <mergeCell ref="E71:H71"/>
    <mergeCell ref="C43:D43"/>
    <mergeCell ref="C16:F16"/>
    <mergeCell ref="G16:I16"/>
    <mergeCell ref="J16:K16"/>
    <mergeCell ref="C17:F17"/>
    <mergeCell ref="G17:I17"/>
    <mergeCell ref="J17:K17"/>
    <mergeCell ref="C58:E58"/>
    <mergeCell ref="B60:B64"/>
    <mergeCell ref="F66:K66"/>
    <mergeCell ref="C67:E67"/>
    <mergeCell ref="F67:K67"/>
    <mergeCell ref="C68:E68"/>
    <mergeCell ref="F68:K68"/>
    <mergeCell ref="C69:E69"/>
    <mergeCell ref="F69:K69"/>
    <mergeCell ref="B65:B69"/>
    <mergeCell ref="D87:E87"/>
    <mergeCell ref="D88:E88"/>
    <mergeCell ref="E120:H120"/>
    <mergeCell ref="J86:K86"/>
    <mergeCell ref="C61:E61"/>
    <mergeCell ref="F61:K61"/>
    <mergeCell ref="F62:K62"/>
    <mergeCell ref="C64:E64"/>
    <mergeCell ref="F64:K64"/>
    <mergeCell ref="J78:K78"/>
    <mergeCell ref="J74:K74"/>
    <mergeCell ref="J82:K82"/>
    <mergeCell ref="J100:K100"/>
    <mergeCell ref="J96:K96"/>
    <mergeCell ref="G106:I106"/>
    <mergeCell ref="J106:K106"/>
    <mergeCell ref="G87:I87"/>
    <mergeCell ref="J87:K87"/>
    <mergeCell ref="G88:I88"/>
    <mergeCell ref="J88:K88"/>
    <mergeCell ref="G89:I89"/>
    <mergeCell ref="J89:K89"/>
    <mergeCell ref="G90:I90"/>
    <mergeCell ref="J90:K90"/>
    <mergeCell ref="G91:I91"/>
    <mergeCell ref="J91:K91"/>
    <mergeCell ref="G105:I105"/>
    <mergeCell ref="J105:K105"/>
    <mergeCell ref="D106:E106"/>
    <mergeCell ref="D107:E107"/>
    <mergeCell ref="B87:B107"/>
    <mergeCell ref="J102:K102"/>
    <mergeCell ref="J103:K103"/>
    <mergeCell ref="J104:K104"/>
    <mergeCell ref="D102:E102"/>
    <mergeCell ref="G102:I102"/>
    <mergeCell ref="D103:E103"/>
    <mergeCell ref="G103:I103"/>
    <mergeCell ref="D104:E104"/>
    <mergeCell ref="G104:I104"/>
    <mergeCell ref="D89:E89"/>
    <mergeCell ref="D90:E90"/>
    <mergeCell ref="D91:E91"/>
    <mergeCell ref="D92:E92"/>
    <mergeCell ref="D93:E93"/>
    <mergeCell ref="D94:E94"/>
    <mergeCell ref="D95:E95"/>
    <mergeCell ref="D96:E96"/>
    <mergeCell ref="D105:E105"/>
    <mergeCell ref="G96:I96"/>
    <mergeCell ref="B148:H148"/>
    <mergeCell ref="I148:K148"/>
    <mergeCell ref="C124:D124"/>
    <mergeCell ref="E115:H115"/>
    <mergeCell ref="J124:K124"/>
    <mergeCell ref="C115:D115"/>
    <mergeCell ref="J115:K115"/>
    <mergeCell ref="C116:D116"/>
    <mergeCell ref="E116:H116"/>
    <mergeCell ref="J116:K116"/>
    <mergeCell ref="C117:D117"/>
    <mergeCell ref="E117:H117"/>
    <mergeCell ref="J117:K117"/>
    <mergeCell ref="C118:D118"/>
    <mergeCell ref="E118:H118"/>
    <mergeCell ref="J118:K118"/>
    <mergeCell ref="C119:D119"/>
    <mergeCell ref="E119:H119"/>
    <mergeCell ref="J119:K119"/>
    <mergeCell ref="C120:D120"/>
    <mergeCell ref="D135:E135"/>
    <mergeCell ref="D139:E139"/>
    <mergeCell ref="E127:H127"/>
    <mergeCell ref="J127:K127"/>
    <mergeCell ref="J120:K120"/>
    <mergeCell ref="C121:D121"/>
    <mergeCell ref="E121:H121"/>
    <mergeCell ref="J121:K121"/>
    <mergeCell ref="C122:D122"/>
    <mergeCell ref="E122:H122"/>
    <mergeCell ref="J122:K122"/>
    <mergeCell ref="C123:D123"/>
    <mergeCell ref="E123:H123"/>
    <mergeCell ref="J123:K123"/>
    <mergeCell ref="O137:P137"/>
    <mergeCell ref="R137:S137"/>
    <mergeCell ref="U137:V137"/>
    <mergeCell ref="D97:E97"/>
    <mergeCell ref="G97:I97"/>
    <mergeCell ref="J97:K97"/>
    <mergeCell ref="D98:E98"/>
    <mergeCell ref="G98:I98"/>
    <mergeCell ref="J98:K98"/>
    <mergeCell ref="D99:E99"/>
    <mergeCell ref="G99:I99"/>
    <mergeCell ref="J99:K99"/>
    <mergeCell ref="D100:E100"/>
    <mergeCell ref="G100:I100"/>
    <mergeCell ref="D101:E101"/>
    <mergeCell ref="G101:I101"/>
    <mergeCell ref="E124:H124"/>
    <mergeCell ref="C125:D125"/>
    <mergeCell ref="E125:H125"/>
    <mergeCell ref="J125:K125"/>
    <mergeCell ref="C126:D126"/>
    <mergeCell ref="E126:H126"/>
    <mergeCell ref="J126:K126"/>
    <mergeCell ref="C127:D127"/>
  </mergeCells>
  <printOptions horizontalCentered="1"/>
  <pageMargins left="0.70866141732283472" right="0.70866141732283472" top="0.74803149606299213" bottom="0.74803149606299213" header="0.31496062992125984" footer="0.31496062992125984"/>
  <pageSetup scale="80" fitToHeight="0" orientation="portrait" r:id="rId1"/>
  <headerFooter>
    <oddFooter>&amp;LF-DE-012 V.3&amp;R15/07/2024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Carolina Chavez</dc:creator>
  <cp:lastModifiedBy>Diana Carolina Bohórquez Gil</cp:lastModifiedBy>
  <cp:lastPrinted>2024-11-24T19:32:17Z</cp:lastPrinted>
  <dcterms:created xsi:type="dcterms:W3CDTF">2024-08-23T18:16:02Z</dcterms:created>
  <dcterms:modified xsi:type="dcterms:W3CDTF">2024-12-09T20:51:30Z</dcterms:modified>
</cp:coreProperties>
</file>