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C:\Jenn\PROYECTOS\8. UPME 2024 - 2025\2. Inversión\2025\Herramientas\"/>
    </mc:Choice>
  </mc:AlternateContent>
  <xr:revisionPtr revIDLastSave="0" documentId="13_ncr:1_{017109A1-0C37-4E84-8EA1-9FEFFBE6549F}" xr6:coauthVersionLast="45" xr6:coauthVersionMax="47" xr10:uidLastSave="{00000000-0000-0000-0000-000000000000}"/>
  <bookViews>
    <workbookView xWindow="1128" yWindow="24" windowWidth="21912" windowHeight="12936" tabRatio="758" xr2:uid="{00000000-000D-0000-FFFF-FFFF00000000}"/>
  </bookViews>
  <sheets>
    <sheet name="F-GC-016 CERTIFICADO" sheetId="15" r:id="rId1"/>
    <sheet name="Ayuda cálculo pago proporcional" sheetId="11" r:id="rId2"/>
    <sheet name="Ayuda control ejecución x rubro" sheetId="16" r:id="rId3"/>
    <sheet name="LISTA" sheetId="5" state="hidden" r:id="rId4"/>
  </sheets>
  <definedNames>
    <definedName name="_xlnm.Print_Area" localSheetId="0">'F-GC-016 CERTIFICADO'!$B$2:$R$100</definedName>
    <definedName name="campo" comment="fdfadfaf" localSheetId="0">'F-GC-016 CERTIFICADO'!$N$35</definedName>
    <definedName name="CTmsCodigo" localSheetId="0">'F-GC-016 CERTIFICADO'!$R$3</definedName>
    <definedName name="CTmsFormato" localSheetId="0">'F-GC-016 CERTIFICADO'!$D$2</definedName>
    <definedName name="Google_Sheet_Link_363529976" hidden="1">julian</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39" i="15" l="1"/>
  <c r="N40" i="15"/>
  <c r="E38" i="15"/>
  <c r="E37" i="15"/>
  <c r="P21" i="15"/>
  <c r="J52" i="15" l="1"/>
  <c r="D11" i="11"/>
  <c r="J47" i="15" l="1"/>
  <c r="J46" i="15"/>
  <c r="J45" i="15"/>
  <c r="P56" i="15"/>
  <c r="P55" i="15"/>
  <c r="P54" i="15"/>
  <c r="P53" i="15"/>
  <c r="P52" i="15"/>
  <c r="P51" i="15"/>
  <c r="P50" i="15"/>
  <c r="P49" i="15"/>
  <c r="P48" i="15"/>
  <c r="P47" i="15"/>
  <c r="P46" i="15"/>
  <c r="P45" i="15"/>
  <c r="K10" i="15" l="1"/>
  <c r="D11" i="15"/>
  <c r="D7" i="11"/>
  <c r="Q3" i="16" l="1"/>
  <c r="Q4" i="16"/>
  <c r="Q5" i="16"/>
  <c r="Q6" i="16"/>
  <c r="Q7" i="16"/>
  <c r="Q8" i="16"/>
  <c r="Q9" i="16"/>
  <c r="Q10" i="16"/>
  <c r="Q2" i="16"/>
  <c r="C3" i="16"/>
  <c r="C4" i="16"/>
  <c r="C5" i="16"/>
  <c r="C6" i="16"/>
  <c r="C7" i="16"/>
  <c r="C8" i="16"/>
  <c r="C9" i="16"/>
  <c r="C10" i="16"/>
  <c r="C2" i="16"/>
  <c r="B3" i="16"/>
  <c r="B4" i="16"/>
  <c r="B5" i="16"/>
  <c r="B6" i="16"/>
  <c r="B7" i="16"/>
  <c r="B8" i="16"/>
  <c r="B9" i="16"/>
  <c r="B10" i="16"/>
  <c r="B2" i="16"/>
  <c r="A3" i="16"/>
  <c r="A4" i="16"/>
  <c r="A5" i="16"/>
  <c r="A6" i="16"/>
  <c r="A7" i="16"/>
  <c r="A8" i="16"/>
  <c r="A9" i="16"/>
  <c r="A10" i="16"/>
  <c r="A2" i="16"/>
  <c r="R36" i="15"/>
  <c r="D69" i="15"/>
  <c r="B2" i="11"/>
  <c r="M12" i="15"/>
  <c r="B3" i="11" s="1"/>
  <c r="E7" i="11" l="1"/>
  <c r="G7" i="11" s="1"/>
  <c r="H7" i="11" s="1"/>
  <c r="E11" i="11"/>
  <c r="G11" i="11" s="1"/>
  <c r="J11" i="11" l="1"/>
  <c r="I11" i="11"/>
  <c r="H11" i="11"/>
  <c r="J7" i="11"/>
  <c r="I7" i="11"/>
  <c r="N33" i="15"/>
  <c r="N36" i="15" s="1"/>
  <c r="K33" i="15"/>
  <c r="N35" i="15" s="1"/>
  <c r="E41" i="15"/>
  <c r="E42" i="15" l="1"/>
  <c r="N41" i="15"/>
  <c r="K7" i="11"/>
  <c r="K11" i="11"/>
  <c r="R81" i="15"/>
  <c r="R80" i="15"/>
  <c r="R79" i="15"/>
  <c r="R78" i="15"/>
  <c r="R77" i="15"/>
  <c r="R76" i="15"/>
  <c r="R75" i="15"/>
  <c r="R74" i="15"/>
  <c r="R73" i="15"/>
  <c r="R72" i="15"/>
  <c r="K82" i="15"/>
  <c r="M69" i="15"/>
  <c r="J39" i="15" s="1"/>
  <c r="P32" i="15"/>
  <c r="P31" i="15"/>
  <c r="P30" i="15"/>
  <c r="P29" i="15"/>
  <c r="D10" i="16" s="1"/>
  <c r="R10" i="16" s="1"/>
  <c r="P28" i="15"/>
  <c r="D9" i="16" s="1"/>
  <c r="R9" i="16" s="1"/>
  <c r="P27" i="15"/>
  <c r="D8" i="16" s="1"/>
  <c r="R8" i="16" s="1"/>
  <c r="P26" i="15"/>
  <c r="D7" i="16" s="1"/>
  <c r="R7" i="16" s="1"/>
  <c r="P25" i="15"/>
  <c r="D6" i="16" s="1"/>
  <c r="R6" i="16" s="1"/>
  <c r="P24" i="15"/>
  <c r="D5" i="16" s="1"/>
  <c r="R5" i="16" s="1"/>
  <c r="P23" i="15"/>
  <c r="D4" i="16" s="1"/>
  <c r="R4" i="16" s="1"/>
  <c r="P68" i="15"/>
  <c r="P67" i="15"/>
  <c r="P66" i="15"/>
  <c r="P65" i="15"/>
  <c r="P64" i="15"/>
  <c r="P63" i="15"/>
  <c r="P62" i="15"/>
  <c r="P61" i="15"/>
  <c r="P60" i="15"/>
  <c r="P59" i="15"/>
  <c r="P58" i="15"/>
  <c r="P57" i="15"/>
  <c r="K69" i="15"/>
  <c r="J37" i="15" l="1"/>
  <c r="P22" i="15"/>
  <c r="D3" i="16" s="1"/>
  <c r="R3" i="16" s="1"/>
  <c r="D2" i="16"/>
  <c r="R2" i="16" s="1"/>
  <c r="P82" i="15"/>
  <c r="P69" i="15"/>
  <c r="J38" i="15"/>
  <c r="G69" i="15"/>
  <c r="J68" i="15"/>
  <c r="J67" i="15"/>
  <c r="J66" i="15"/>
  <c r="J65" i="15"/>
  <c r="J64" i="15"/>
  <c r="J63" i="15"/>
  <c r="J62" i="15"/>
  <c r="J61" i="15"/>
  <c r="J60" i="15"/>
  <c r="J59" i="15"/>
  <c r="J58" i="15"/>
  <c r="J57" i="15"/>
  <c r="J56" i="15"/>
  <c r="J55" i="15"/>
  <c r="J54" i="15"/>
  <c r="J53" i="15"/>
  <c r="J51" i="15"/>
  <c r="J50" i="15"/>
  <c r="J49" i="15"/>
  <c r="J48" i="15"/>
  <c r="R33" i="15"/>
  <c r="E39" i="15" l="1"/>
  <c r="E40" i="15" s="1"/>
  <c r="P33" i="15"/>
  <c r="N37" i="15" s="1"/>
  <c r="J41" i="15"/>
  <c r="J42" i="15" s="1"/>
  <c r="N38" i="15"/>
  <c r="R82" i="15"/>
  <c r="J40" i="15"/>
  <c r="J69" i="15"/>
  <c r="R39"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Adriana Vela Avendaño</author>
    <author>tc={41F56CFA-CBE2-424F-8146-A0BCDF89541B}</author>
    <author>lenovo</author>
    <author>tc={86BDA3E0-71AD-4CC3-96FA-EA8A67EECB91}</author>
  </authors>
  <commentList>
    <comment ref="R7" authorId="0" shapeId="0" xr:uid="{11022CF2-76DB-4B39-9098-FD1B21A055FA}">
      <text>
        <r>
          <rPr>
            <sz val="12"/>
            <color indexed="81"/>
            <rFont val="Tahoma"/>
            <family val="2"/>
          </rPr>
          <t xml:space="preserve">Luz Adriana Vela Avendaño:
Si corresponde a un pago proporcional diligencia:
 Ejemplo: Del 10 al 30 de enero 2025
Si corresponde al mes completo puede colocar unicamente el mes. Ejemplo: Marzo 2025
</t>
        </r>
        <r>
          <rPr>
            <sz val="9"/>
            <color indexed="81"/>
            <rFont val="Tahoma"/>
            <family val="2"/>
          </rPr>
          <t xml:space="preserve">
</t>
        </r>
      </text>
    </comment>
    <comment ref="R8" authorId="0" shapeId="0" xr:uid="{11EA116E-997F-4BDE-B70B-45110D5FA329}">
      <text>
        <r>
          <rPr>
            <b/>
            <sz val="12"/>
            <color indexed="81"/>
            <rFont val="Tahoma"/>
            <family val="2"/>
          </rPr>
          <t>Luz Adriana Vela Avendaño:</t>
        </r>
        <r>
          <rPr>
            <sz val="12"/>
            <color indexed="81"/>
            <rFont val="Tahoma"/>
            <family val="2"/>
          </rPr>
          <t xml:space="preserve">
Dia/mes/año
Debe ser tomado del acta de inicio cuando aplique, en caso contrario puede consultar el correo de notificación de supervisión o el SECOPII. (Esta fecha corresponde al dia habil siguiente a la fecha de expedicion del RP y fecha de inicio de cobertura a la ARL)
</t>
        </r>
      </text>
    </comment>
    <comment ref="R9" authorId="0" shapeId="0" xr:uid="{B35FDC6A-44C0-4AAB-AC83-C57EC91B1073}">
      <text>
        <r>
          <rPr>
            <b/>
            <sz val="12"/>
            <color indexed="81"/>
            <rFont val="Tahoma"/>
            <family val="2"/>
          </rPr>
          <t>Luz Adriana Vela Avendaño:</t>
        </r>
        <r>
          <rPr>
            <sz val="12"/>
            <color indexed="81"/>
            <rFont val="Tahoma"/>
            <family val="2"/>
          </rPr>
          <t xml:space="preserve">
Dia/mes/año
Fecha tomada del clausulado del contrato de acuerdo con el plazo de ejecución. Verificar en SECOP II</t>
        </r>
      </text>
    </comment>
    <comment ref="R10" authorId="0" shapeId="0" xr:uid="{041FD79A-34ED-4932-BA37-02160BCBA81B}">
      <text>
        <r>
          <rPr>
            <b/>
            <sz val="12"/>
            <color indexed="81"/>
            <rFont val="Tahoma"/>
            <family val="2"/>
          </rPr>
          <t>Luz Adriana Vela Avendaño:</t>
        </r>
        <r>
          <rPr>
            <sz val="12"/>
            <color indexed="81"/>
            <rFont val="Tahoma"/>
            <family val="2"/>
          </rPr>
          <t xml:space="preserve">
Dia/mes/año
Esta fecha se refiere a la nueva fecha final del contrato después de ser prorrogado tomada del modificatorio del contrato. Si no aplica deje la celda en blanco.</t>
        </r>
      </text>
    </comment>
    <comment ref="D11" authorId="0" shapeId="0" xr:uid="{25B2CBAA-61C4-4E30-A921-E5A3D970EA57}">
      <text>
        <r>
          <rPr>
            <b/>
            <sz val="9"/>
            <color indexed="81"/>
            <rFont val="Tahoma"/>
            <family val="2"/>
          </rPr>
          <t>Luz Adriana Vela Avendaño:</t>
        </r>
        <r>
          <rPr>
            <sz val="9"/>
            <color indexed="81"/>
            <rFont val="Tahoma"/>
            <family val="2"/>
          </rPr>
          <t xml:space="preserve">
</t>
        </r>
        <r>
          <rPr>
            <sz val="14"/>
            <color indexed="81"/>
            <rFont val="Tahoma"/>
            <family val="2"/>
          </rPr>
          <t>Si el contrato no ha  tenido cesion no se diligencia</t>
        </r>
      </text>
    </comment>
    <comment ref="R11" authorId="0" shapeId="0" xr:uid="{21F646C3-5761-4AA3-8958-1F2D24C1D505}">
      <text>
        <r>
          <rPr>
            <b/>
            <sz val="14"/>
            <color indexed="81"/>
            <rFont val="Tahoma"/>
            <family val="2"/>
          </rPr>
          <t>Luz Adriana Vela Avendaño:</t>
        </r>
        <r>
          <rPr>
            <sz val="14"/>
            <color indexed="81"/>
            <rFont val="Tahoma"/>
            <family val="2"/>
          </rPr>
          <t xml:space="preserve">
Dia/mes/año
Fechas tomadas del modificatorio del contrato donde se aprueba la suspension. Si no aplica deje la celda en blanco.
Se debe registrar el lapso de tiempo  en el que estuvo suspendido el contrato</t>
        </r>
      </text>
    </comment>
    <comment ref="R12" authorId="1" shapeId="0" xr:uid="{41F56CFA-CBE2-424F-8146-A0BCDF89541B}">
      <text>
        <r>
          <rPr>
            <sz val="10"/>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Esta fecha se refiere a la fecha final del contrato terminado anticipadamente tomado del acta de terminación anticipada.</t>
        </r>
      </text>
    </comment>
    <comment ref="R13" authorId="0" shapeId="0" xr:uid="{DB66B2E0-C68C-424E-9E0F-2EA2874DF565}">
      <text>
        <r>
          <rPr>
            <b/>
            <sz val="14"/>
            <color indexed="81"/>
            <rFont val="Tahoma"/>
            <family val="2"/>
          </rPr>
          <t>Luz Adriana Vela Avendaño:</t>
        </r>
        <r>
          <rPr>
            <sz val="14"/>
            <color indexed="81"/>
            <rFont val="Tahoma"/>
            <family val="2"/>
          </rPr>
          <t xml:space="preserve">
 Plazo de ejecucion debe ser tomado del clausulado del contrato </t>
        </r>
      </text>
    </comment>
    <comment ref="B14" authorId="0" shapeId="0" xr:uid="{23C352AC-A1E6-48E5-9E9A-9450E575CB89}">
      <text>
        <r>
          <rPr>
            <b/>
            <sz val="9"/>
            <color rgb="FF000000"/>
            <rFont val="Tahoma"/>
            <family val="2"/>
          </rPr>
          <t>Luz Adriana Vela Avendaño:</t>
        </r>
        <r>
          <rPr>
            <sz val="9"/>
            <color rgb="FF000000"/>
            <rFont val="Tahoma"/>
            <family val="2"/>
          </rPr>
          <t xml:space="preserve">
</t>
        </r>
        <r>
          <rPr>
            <sz val="14"/>
            <color rgb="FF000000"/>
            <rFont val="Tahoma"/>
            <family val="2"/>
          </rPr>
          <t>Tomado del clausulado del contrato</t>
        </r>
      </text>
    </comment>
    <comment ref="B19" authorId="0" shapeId="0" xr:uid="{93016DD4-0734-4B36-AFA6-0B72A8EB9E2D}">
      <text>
        <r>
          <rPr>
            <b/>
            <sz val="9"/>
            <color indexed="81"/>
            <rFont val="Tahoma"/>
            <family val="2"/>
          </rPr>
          <t>Luz Adriana Vela Avendaño:</t>
        </r>
        <r>
          <rPr>
            <sz val="9"/>
            <color indexed="81"/>
            <rFont val="Tahoma"/>
            <family val="2"/>
          </rPr>
          <t xml:space="preserve">
</t>
        </r>
        <r>
          <rPr>
            <sz val="12"/>
            <color indexed="81"/>
            <rFont val="Tahoma"/>
            <family val="2"/>
          </rPr>
          <t>Despliegue el numero de filas requeridas de acuerdo al numero de rubros por donde se ejecutará el contrato</t>
        </r>
      </text>
    </comment>
    <comment ref="C20" authorId="0" shapeId="0" xr:uid="{07A094C5-A00C-4838-B165-3007A74B3A7A}">
      <text>
        <r>
          <rPr>
            <b/>
            <sz val="9"/>
            <color indexed="81"/>
            <rFont val="Tahoma"/>
            <family val="2"/>
          </rPr>
          <t>Luz Adriana Vela Avendaño:</t>
        </r>
        <r>
          <rPr>
            <sz val="9"/>
            <color indexed="81"/>
            <rFont val="Tahoma"/>
            <family val="2"/>
          </rPr>
          <t xml:space="preserve">
</t>
        </r>
        <r>
          <rPr>
            <sz val="14"/>
            <color indexed="81"/>
            <rFont val="Tahoma"/>
            <family val="2"/>
          </rPr>
          <t>Registre aquí el numero de CDP emitido para iniciar el proceso de contratacion</t>
        </r>
      </text>
    </comment>
    <comment ref="E20" authorId="0" shapeId="0" xr:uid="{A6A4FC90-5DC9-4581-9070-935E489043EC}">
      <text>
        <r>
          <rPr>
            <b/>
            <sz val="9"/>
            <color indexed="81"/>
            <rFont val="Tahoma"/>
            <family val="2"/>
          </rPr>
          <t>Luz Adriana Vela Avendaño:</t>
        </r>
        <r>
          <rPr>
            <sz val="9"/>
            <color indexed="81"/>
            <rFont val="Tahoma"/>
            <family val="2"/>
          </rPr>
          <t xml:space="preserve">
</t>
        </r>
        <r>
          <rPr>
            <sz val="12"/>
            <color indexed="81"/>
            <rFont val="Tahoma"/>
            <family val="2"/>
          </rPr>
          <t>Fecha de emision del CDP</t>
        </r>
      </text>
    </comment>
    <comment ref="G20" authorId="0" shapeId="0" xr:uid="{72C29887-25D6-4CC7-8CC8-45072DF3A3DB}">
      <text>
        <r>
          <rPr>
            <b/>
            <sz val="9"/>
            <color indexed="81"/>
            <rFont val="Tahoma"/>
            <family val="2"/>
          </rPr>
          <t>Luz Adriana Vela Avendaño:</t>
        </r>
        <r>
          <rPr>
            <sz val="9"/>
            <color indexed="81"/>
            <rFont val="Tahoma"/>
            <family val="2"/>
          </rPr>
          <t xml:space="preserve">
</t>
        </r>
        <r>
          <rPr>
            <sz val="12"/>
            <color indexed="81"/>
            <rFont val="Tahoma"/>
            <family val="2"/>
          </rPr>
          <t xml:space="preserve">Numero de Registro presupuestal  generado </t>
        </r>
      </text>
    </comment>
    <comment ref="H20" authorId="0" shapeId="0" xr:uid="{3BF449FB-BEE4-4236-B498-00406527099E}">
      <text>
        <r>
          <rPr>
            <b/>
            <sz val="9"/>
            <color indexed="81"/>
            <rFont val="Tahoma"/>
            <family val="2"/>
          </rPr>
          <t>Luz Adriana Vela Avendaño:</t>
        </r>
        <r>
          <rPr>
            <sz val="9"/>
            <color indexed="81"/>
            <rFont val="Tahoma"/>
            <family val="2"/>
          </rPr>
          <t xml:space="preserve">
</t>
        </r>
        <r>
          <rPr>
            <sz val="14"/>
            <color indexed="81"/>
            <rFont val="Tahoma"/>
            <family val="2"/>
          </rPr>
          <t>Fecha de generacion  registro presupuestal</t>
        </r>
      </text>
    </comment>
    <comment ref="N20" authorId="0" shapeId="0" xr:uid="{50D94045-1900-4E5C-B72A-2747F526B9BA}">
      <text>
        <r>
          <rPr>
            <b/>
            <sz val="9"/>
            <color indexed="81"/>
            <rFont val="Tahoma"/>
            <family val="2"/>
          </rPr>
          <t>Luz Adriana Vela Avendaño:</t>
        </r>
        <r>
          <rPr>
            <sz val="9"/>
            <color indexed="81"/>
            <rFont val="Tahoma"/>
            <family val="2"/>
          </rPr>
          <t xml:space="preserve">
</t>
        </r>
        <r>
          <rPr>
            <sz val="12"/>
            <color indexed="81"/>
            <rFont val="Tahoma"/>
            <family val="2"/>
          </rPr>
          <t xml:space="preserve">Diligencie aquí el valor de las modificaciones 
 Adiciones (+)
Reducciones (-)
Diligenciar únicamente si aplica
Tenga en cuenta que cualqquier modificación implica actualizar la programación de pagos de honorarios o gastos de desplazamiento según corresponda (Celdas D43 y K43)
</t>
        </r>
      </text>
    </comment>
    <comment ref="P20" authorId="0" shapeId="0" xr:uid="{E745664F-2491-45D6-A0C3-81BEFC70D5B4}">
      <text>
        <r>
          <rPr>
            <b/>
            <sz val="9"/>
            <color indexed="81"/>
            <rFont val="Tahoma"/>
            <family val="2"/>
          </rPr>
          <t xml:space="preserve">Luz Adriana Vela Avendaño:
</t>
        </r>
        <r>
          <rPr>
            <sz val="14"/>
            <color indexed="81"/>
            <rFont val="Tahoma"/>
            <family val="2"/>
          </rPr>
          <t>Celda formulada
No diligenciar
Esta celda arroja el valor total del registro presupuestal luego de modificaciones si las hubo</t>
        </r>
      </text>
    </comment>
    <comment ref="R20" authorId="0" shapeId="0" xr:uid="{6FC676CF-F70D-4C9C-B0F4-BDE7317FB019}">
      <text>
        <r>
          <rPr>
            <b/>
            <sz val="9"/>
            <color indexed="81"/>
            <rFont val="Tahoma"/>
            <family val="2"/>
          </rPr>
          <t>Luz Adriana Vela Avendaño:</t>
        </r>
        <r>
          <rPr>
            <sz val="9"/>
            <color indexed="81"/>
            <rFont val="Tahoma"/>
            <family val="2"/>
          </rPr>
          <t xml:space="preserve">
</t>
        </r>
        <r>
          <rPr>
            <sz val="14"/>
            <color indexed="81"/>
            <rFont val="Tahoma"/>
            <family val="2"/>
          </rPr>
          <t xml:space="preserve">Diligencie el valor a pagar por cada rubro en el periodo certificado.
En caso de que exista afectacion por varios rubros se debe indicar el valor a afectar para cada rubro
</t>
        </r>
      </text>
    </comment>
    <comment ref="E35" authorId="2" shapeId="0" xr:uid="{8AD9D311-4945-4842-9DFB-7F50BBA16D11}">
      <text>
        <r>
          <rPr>
            <b/>
            <sz val="9"/>
            <color indexed="81"/>
            <rFont val="Tahoma"/>
            <family val="2"/>
          </rPr>
          <t>Registre con base en el clausulado del contrato</t>
        </r>
      </text>
    </comment>
    <comment ref="J35" authorId="2" shapeId="0" xr:uid="{A2FD4F62-6FFE-4A27-841B-EFB6F7834020}">
      <text>
        <r>
          <rPr>
            <b/>
            <sz val="9"/>
            <color indexed="81"/>
            <rFont val="Tahoma"/>
            <family val="2"/>
          </rPr>
          <t>Registre con base en el clausulado del contrato</t>
        </r>
      </text>
    </comment>
    <comment ref="R35" authorId="2" shapeId="0" xr:uid="{242C7BA7-5599-4908-B3E2-AF710C764963}">
      <text>
        <r>
          <rPr>
            <sz val="9"/>
            <color indexed="81"/>
            <rFont val="Tahoma"/>
            <family val="2"/>
          </rPr>
          <t xml:space="preserve">Registrar la fecha del último día del mes a pagar.
</t>
        </r>
      </text>
    </comment>
    <comment ref="E36" authorId="2" shapeId="0" xr:uid="{841CE1BE-8FBB-4889-B0C7-08D4F1E04BA6}">
      <text>
        <r>
          <rPr>
            <b/>
            <sz val="9"/>
            <color indexed="81"/>
            <rFont val="Tahoma"/>
            <family val="2"/>
          </rPr>
          <t>Registre con base en el modificatorio del contrato</t>
        </r>
      </text>
    </comment>
    <comment ref="J36" authorId="2" shapeId="0" xr:uid="{DA40CAA3-A7B9-44E9-8998-8AA9FE258685}">
      <text>
        <r>
          <rPr>
            <b/>
            <sz val="9"/>
            <color indexed="81"/>
            <rFont val="Tahoma"/>
            <family val="2"/>
          </rPr>
          <t>Registre con base en el modificatorio del contrato</t>
        </r>
      </text>
    </comment>
    <comment ref="B43" authorId="0" shapeId="0" xr:uid="{E64AFDE7-D4E5-4F71-9BBC-89A344E71384}">
      <text>
        <r>
          <rPr>
            <b/>
            <sz val="9"/>
            <color indexed="81"/>
            <rFont val="Tahoma"/>
            <family val="2"/>
          </rPr>
          <t>Luz Adriana Vela Avendaño:</t>
        </r>
        <r>
          <rPr>
            <sz val="9"/>
            <color indexed="81"/>
            <rFont val="Tahoma"/>
            <family val="2"/>
          </rPr>
          <t xml:space="preserve">
</t>
        </r>
        <r>
          <rPr>
            <sz val="14"/>
            <color indexed="81"/>
            <rFont val="Tahoma"/>
            <family val="2"/>
          </rPr>
          <t>Esta seccion  contiene ell valor de los pagos certificados
 el cual debe corresponder a  la forma y valores establecidos en el clausulado del contrato</t>
        </r>
      </text>
    </comment>
    <comment ref="D44" authorId="2" shapeId="0" xr:uid="{D1FF8CDF-3E49-4649-9371-B1E86C4D9B76}">
      <text>
        <r>
          <rPr>
            <b/>
            <sz val="9"/>
            <color indexed="81"/>
            <rFont val="Tahoma"/>
            <family val="2"/>
          </rPr>
          <t xml:space="preserve">En esta columna deben registrarse todos los pagos programados durante el plazo de ejecución del contrato.
Para cnotratos por prestación de servicios: </t>
        </r>
        <r>
          <rPr>
            <sz val="9"/>
            <color indexed="81"/>
            <rFont val="Tahoma"/>
            <family val="2"/>
          </rPr>
          <t xml:space="preserve">El cálculo de los pagos programados se realiza con base en la fecha real de inicio y terminación del contrato.
Para calcular los pagos proporcionales se puede apoyar en la hoja denominada "Ayuda%cálculo pago1"
</t>
        </r>
        <r>
          <rPr>
            <b/>
            <sz val="9"/>
            <color indexed="81"/>
            <rFont val="Tahoma"/>
            <family val="2"/>
          </rPr>
          <t xml:space="preserve">Para contratos suscritos con personas jurídicas: </t>
        </r>
        <r>
          <rPr>
            <sz val="9"/>
            <color indexed="81"/>
            <rFont val="Tahoma"/>
            <family val="2"/>
          </rPr>
          <t>Los pagos programados se registran con base en lo establecido en la cláusula de forma de pago del contrato.</t>
        </r>
      </text>
    </comment>
    <comment ref="G44" authorId="2" shapeId="0" xr:uid="{69300223-C7D5-4E82-B9C7-155AC1A7CAAA}">
      <text>
        <r>
          <rPr>
            <sz val="9"/>
            <color indexed="81"/>
            <rFont val="Tahoma"/>
            <family val="2"/>
          </rPr>
          <t xml:space="preserve">
Registre el valor del pago autorizado en el mes o periodo a pagar. Esta información se registra pago a pago conservando los pagos acumulados.</t>
        </r>
      </text>
    </comment>
    <comment ref="K44" authorId="2" shapeId="0" xr:uid="{EDD170F4-2724-4E0E-B310-DBBCA8885B3B}">
      <text>
        <r>
          <rPr>
            <sz val="9"/>
            <color indexed="81"/>
            <rFont val="Tahoma"/>
            <family val="2"/>
          </rPr>
          <t>Esta programación se realiza con base en los desplazamientos que se planean en el proyecto de inversión o dependencia, se deben actualizar cada mes de acuerdo con la ejecución, verificando siempre que el valor programado sea igual al valor establecido en el clausulado del contrato.</t>
        </r>
      </text>
    </comment>
    <comment ref="M44" authorId="2" shapeId="0" xr:uid="{3876CD01-3301-4843-8965-04ACCDEC4329}">
      <text>
        <r>
          <rPr>
            <b/>
            <sz val="9"/>
            <color indexed="81"/>
            <rFont val="Tahoma"/>
            <family val="2"/>
          </rPr>
          <t xml:space="preserve">
Registre el valor del pago autorizado en el mes o periodo a pagar. Esta información se registra pago a pago conservando los pagos acumulados.</t>
        </r>
      </text>
    </comment>
    <comment ref="C71" authorId="0" shapeId="0" xr:uid="{50ED2D74-7FB2-48FD-883B-2B5DD4B2A348}">
      <text>
        <r>
          <rPr>
            <b/>
            <sz val="9"/>
            <color indexed="81"/>
            <rFont val="Tahoma"/>
            <family val="2"/>
          </rPr>
          <t>Luz Adriana Vela Avendaño:</t>
        </r>
        <r>
          <rPr>
            <sz val="9"/>
            <color indexed="81"/>
            <rFont val="Tahoma"/>
            <family val="2"/>
          </rPr>
          <t xml:space="preserve">
Lugar de salida generalmente bogota</t>
        </r>
      </text>
    </comment>
    <comment ref="E71" authorId="0" shapeId="0" xr:uid="{8EBC51E8-E484-43FE-BF12-EDB849F3C78F}">
      <text>
        <r>
          <rPr>
            <b/>
            <sz val="9"/>
            <color indexed="81"/>
            <rFont val="Tahoma"/>
            <family val="2"/>
          </rPr>
          <t>Luz Adriana Vela Avendaño:</t>
        </r>
        <r>
          <rPr>
            <sz val="9"/>
            <color indexed="81"/>
            <rFont val="Tahoma"/>
            <family val="2"/>
          </rPr>
          <t xml:space="preserve">
Lugar de llegada donde se realizará la reunion, visita, etc</t>
        </r>
      </text>
    </comment>
    <comment ref="G71" authorId="0" shapeId="0" xr:uid="{8ECDED69-F8A5-4E25-A98D-C1A99AFE98C4}">
      <text>
        <r>
          <rPr>
            <b/>
            <sz val="9"/>
            <color indexed="81"/>
            <rFont val="Tahoma"/>
            <family val="2"/>
          </rPr>
          <t>Luz Adriana Vela Avendaño:</t>
        </r>
        <r>
          <rPr>
            <sz val="9"/>
            <color indexed="81"/>
            <rFont val="Tahoma"/>
            <family val="2"/>
          </rPr>
          <t xml:space="preserve">
Fecha en que inicia el desplazamiento</t>
        </r>
      </text>
    </comment>
    <comment ref="H71" authorId="0" shapeId="0" xr:uid="{6B226CC4-F94E-4CDE-B39F-169649922215}">
      <text>
        <r>
          <rPr>
            <b/>
            <sz val="9"/>
            <color indexed="81"/>
            <rFont val="Tahoma"/>
            <family val="2"/>
          </rPr>
          <t>Luz Adriana Vela Avendaño:</t>
        </r>
        <r>
          <rPr>
            <sz val="9"/>
            <color indexed="81"/>
            <rFont val="Tahoma"/>
            <family val="2"/>
          </rPr>
          <t xml:space="preserve">
Fecha en que finaliza el desplazmiento</t>
        </r>
      </text>
    </comment>
    <comment ref="J71" authorId="3" shapeId="0" xr:uid="{86BDA3E0-71AD-4CC3-96FA-EA8A67EECB91}">
      <text>
        <r>
          <rPr>
            <sz val="10"/>
            <rFont val="Arial"/>
            <family val="2"/>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Luz Adriana Vela Avendaño:
calculado # dias  se debe tener en cuenta  si el desplazmaiento es pernoctando </t>
        </r>
      </text>
    </comment>
    <comment ref="K71" authorId="2" shapeId="0" xr:uid="{210B2ECE-A242-4DDE-9011-7B555F94DA3A}">
      <text>
        <r>
          <rPr>
            <b/>
            <sz val="9"/>
            <color indexed="81"/>
            <rFont val="Tahoma"/>
            <family val="2"/>
          </rPr>
          <t>Luz Adriana Vela Avendaño:</t>
        </r>
        <r>
          <rPr>
            <sz val="9"/>
            <color indexed="81"/>
            <rFont val="Tahoma"/>
            <family val="2"/>
          </rPr>
          <t xml:space="preserve">
Este debe estar expresamente autorizado y de acuerdo a lo establecido en la resolucion vigente</t>
        </r>
      </text>
    </comment>
    <comment ref="P71" authorId="0" shapeId="0" xr:uid="{71C6D2BD-6792-4EA5-959E-BF61453A5F07}">
      <text>
        <r>
          <rPr>
            <b/>
            <sz val="9"/>
            <color indexed="81"/>
            <rFont val="Tahoma"/>
            <family val="2"/>
          </rPr>
          <t>Luz Adriana Vela Avendaño:</t>
        </r>
        <r>
          <rPr>
            <sz val="9"/>
            <color indexed="81"/>
            <rFont val="Tahoma"/>
            <family val="2"/>
          </rPr>
          <t xml:space="preserve">
</t>
        </r>
        <r>
          <rPr>
            <sz val="12"/>
            <color indexed="81"/>
            <rFont val="Tahoma"/>
            <family val="2"/>
          </rPr>
          <t>Este debe estar expresamente autorizado y de acuerdo a lo establecido en la resolucion vigente</t>
        </r>
      </text>
    </comment>
    <comment ref="R72" authorId="0" shapeId="0" xr:uid="{C9CAD91D-A2E4-4710-AB18-F20196B6190C}">
      <text>
        <r>
          <rPr>
            <b/>
            <sz val="9"/>
            <color indexed="81"/>
            <rFont val="Tahoma"/>
            <family val="2"/>
          </rPr>
          <t>Luz Adriana Vela Avendaño:</t>
        </r>
        <r>
          <rPr>
            <sz val="9"/>
            <color indexed="81"/>
            <rFont val="Tahoma"/>
            <family val="2"/>
          </rPr>
          <t xml:space="preserve">
</t>
        </r>
        <r>
          <rPr>
            <sz val="14"/>
            <color indexed="81"/>
            <rFont val="Tahoma"/>
            <family val="2"/>
          </rPr>
          <t>Celda formulada No diligenciar</t>
        </r>
      </text>
    </comment>
    <comment ref="R73" authorId="0" shapeId="0" xr:uid="{1F3D8D28-0187-4EF4-BC8A-8B7F79191210}">
      <text>
        <r>
          <rPr>
            <b/>
            <sz val="9"/>
            <color indexed="81"/>
            <rFont val="Tahoma"/>
            <family val="2"/>
          </rPr>
          <t>Luz Adriana Vela Avendaño:</t>
        </r>
        <r>
          <rPr>
            <sz val="9"/>
            <color indexed="81"/>
            <rFont val="Tahoma"/>
            <family val="2"/>
          </rPr>
          <t xml:space="preserve">
</t>
        </r>
        <r>
          <rPr>
            <sz val="14"/>
            <color indexed="81"/>
            <rFont val="Tahoma"/>
            <family val="2"/>
          </rPr>
          <t>Celda formulada No diligenciar</t>
        </r>
      </text>
    </comment>
    <comment ref="R74" authorId="0" shapeId="0" xr:uid="{A9085378-6D74-42B9-A49F-69D8FB65F9B3}">
      <text>
        <r>
          <rPr>
            <b/>
            <sz val="9"/>
            <color indexed="81"/>
            <rFont val="Tahoma"/>
            <family val="2"/>
          </rPr>
          <t>Luz Adriana Vela Avendaño:</t>
        </r>
        <r>
          <rPr>
            <sz val="9"/>
            <color indexed="81"/>
            <rFont val="Tahoma"/>
            <family val="2"/>
          </rPr>
          <t xml:space="preserve">
</t>
        </r>
        <r>
          <rPr>
            <sz val="14"/>
            <color indexed="81"/>
            <rFont val="Tahoma"/>
            <family val="2"/>
          </rPr>
          <t>Celda formulada No diligenciar</t>
        </r>
      </text>
    </comment>
    <comment ref="R75" authorId="0" shapeId="0" xr:uid="{0304A321-397B-4402-B2B2-4F8DE3792632}">
      <text>
        <r>
          <rPr>
            <b/>
            <sz val="9"/>
            <color indexed="81"/>
            <rFont val="Tahoma"/>
            <family val="2"/>
          </rPr>
          <t>Luz Adriana Vela Avendaño:</t>
        </r>
        <r>
          <rPr>
            <sz val="9"/>
            <color indexed="81"/>
            <rFont val="Tahoma"/>
            <family val="2"/>
          </rPr>
          <t xml:space="preserve">
</t>
        </r>
        <r>
          <rPr>
            <sz val="14"/>
            <color indexed="81"/>
            <rFont val="Tahoma"/>
            <family val="2"/>
          </rPr>
          <t>Celda formulada No diligenciar</t>
        </r>
      </text>
    </comment>
    <comment ref="R76" authorId="0" shapeId="0" xr:uid="{02F8A7BC-9679-467E-80F4-C6C76F795930}">
      <text>
        <r>
          <rPr>
            <b/>
            <sz val="9"/>
            <color indexed="81"/>
            <rFont val="Tahoma"/>
            <family val="2"/>
          </rPr>
          <t>Luz Adriana Vela Avendaño:</t>
        </r>
        <r>
          <rPr>
            <sz val="9"/>
            <color indexed="81"/>
            <rFont val="Tahoma"/>
            <family val="2"/>
          </rPr>
          <t xml:space="preserve">
</t>
        </r>
        <r>
          <rPr>
            <sz val="14"/>
            <color indexed="81"/>
            <rFont val="Tahoma"/>
            <family val="2"/>
          </rPr>
          <t>Celda formulada No diligenciar</t>
        </r>
      </text>
    </comment>
    <comment ref="R77" authorId="0" shapeId="0" xr:uid="{8BB923B3-4CE6-4CBC-950D-79E9D269D2F7}">
      <text>
        <r>
          <rPr>
            <b/>
            <sz val="9"/>
            <color indexed="81"/>
            <rFont val="Tahoma"/>
            <family val="2"/>
          </rPr>
          <t>Luz Adriana Vela Avendaño:</t>
        </r>
        <r>
          <rPr>
            <sz val="9"/>
            <color indexed="81"/>
            <rFont val="Tahoma"/>
            <family val="2"/>
          </rPr>
          <t xml:space="preserve">
</t>
        </r>
        <r>
          <rPr>
            <sz val="14"/>
            <color indexed="81"/>
            <rFont val="Tahoma"/>
            <family val="2"/>
          </rPr>
          <t>Celda formulada No diligenciar</t>
        </r>
      </text>
    </comment>
    <comment ref="R78" authorId="0" shapeId="0" xr:uid="{2A8B7D0C-C431-4BE5-859E-3B5395E549C5}">
      <text>
        <r>
          <rPr>
            <b/>
            <sz val="9"/>
            <color indexed="81"/>
            <rFont val="Tahoma"/>
            <family val="2"/>
          </rPr>
          <t>Luz Adriana Vela Avendaño:</t>
        </r>
        <r>
          <rPr>
            <sz val="9"/>
            <color indexed="81"/>
            <rFont val="Tahoma"/>
            <family val="2"/>
          </rPr>
          <t xml:space="preserve">
</t>
        </r>
        <r>
          <rPr>
            <sz val="14"/>
            <color indexed="81"/>
            <rFont val="Tahoma"/>
            <family val="2"/>
          </rPr>
          <t>Celda formulada No diligenciar</t>
        </r>
      </text>
    </comment>
    <comment ref="R79" authorId="0" shapeId="0" xr:uid="{58CA9982-0354-4A69-B906-BD52B0600AE0}">
      <text>
        <r>
          <rPr>
            <b/>
            <sz val="9"/>
            <color indexed="81"/>
            <rFont val="Tahoma"/>
            <family val="2"/>
          </rPr>
          <t>Luz Adriana Vela Avendaño:</t>
        </r>
        <r>
          <rPr>
            <sz val="9"/>
            <color indexed="81"/>
            <rFont val="Tahoma"/>
            <family val="2"/>
          </rPr>
          <t xml:space="preserve">
</t>
        </r>
        <r>
          <rPr>
            <sz val="14"/>
            <color indexed="81"/>
            <rFont val="Tahoma"/>
            <family val="2"/>
          </rPr>
          <t>Celda formulada No diligenciar</t>
        </r>
      </text>
    </comment>
    <comment ref="R80" authorId="0" shapeId="0" xr:uid="{3E7F174F-A129-42D1-8D19-66EFA3AF66DA}">
      <text>
        <r>
          <rPr>
            <b/>
            <sz val="9"/>
            <color indexed="81"/>
            <rFont val="Tahoma"/>
            <family val="2"/>
          </rPr>
          <t>Luz Adriana Vela Avendaño:</t>
        </r>
        <r>
          <rPr>
            <sz val="9"/>
            <color indexed="81"/>
            <rFont val="Tahoma"/>
            <family val="2"/>
          </rPr>
          <t xml:space="preserve">
</t>
        </r>
        <r>
          <rPr>
            <sz val="14"/>
            <color indexed="81"/>
            <rFont val="Tahoma"/>
            <family val="2"/>
          </rPr>
          <t>Celda formulada No diligenciar</t>
        </r>
      </text>
    </comment>
    <comment ref="R81" authorId="0" shapeId="0" xr:uid="{6EF76B84-9616-4805-A79E-02C7FF8DF8FD}">
      <text>
        <r>
          <rPr>
            <b/>
            <sz val="9"/>
            <color indexed="81"/>
            <rFont val="Tahoma"/>
            <family val="2"/>
          </rPr>
          <t>Luz Adriana Vela Avendaño:</t>
        </r>
        <r>
          <rPr>
            <sz val="9"/>
            <color indexed="81"/>
            <rFont val="Tahoma"/>
            <family val="2"/>
          </rPr>
          <t xml:space="preserve">
</t>
        </r>
        <r>
          <rPr>
            <sz val="14"/>
            <color indexed="81"/>
            <rFont val="Tahoma"/>
            <family val="2"/>
          </rPr>
          <t>Celda formulada No diligenciar</t>
        </r>
      </text>
    </comment>
    <comment ref="P82" authorId="0" shapeId="0" xr:uid="{300462B8-E994-485E-920F-B61938718919}">
      <text>
        <r>
          <rPr>
            <b/>
            <sz val="9"/>
            <color indexed="81"/>
            <rFont val="Tahoma"/>
            <family val="2"/>
          </rPr>
          <t>Luz Adriana Vela Avendaño:</t>
        </r>
        <r>
          <rPr>
            <sz val="9"/>
            <color indexed="81"/>
            <rFont val="Tahoma"/>
            <family val="2"/>
          </rPr>
          <t xml:space="preserve">
celda formulada NO diligenciar</t>
        </r>
      </text>
    </comment>
    <comment ref="R82" authorId="0" shapeId="0" xr:uid="{1610B499-6F05-4F5D-B61C-2439B49DCA64}">
      <text>
        <r>
          <rPr>
            <b/>
            <sz val="9"/>
            <color indexed="81"/>
            <rFont val="Tahoma"/>
            <family val="2"/>
          </rPr>
          <t>Luz Adriana Vela Avendaño:</t>
        </r>
        <r>
          <rPr>
            <sz val="9"/>
            <color indexed="81"/>
            <rFont val="Tahoma"/>
            <family val="2"/>
          </rPr>
          <t xml:space="preserve">
Celda Formulada no diligenciar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Luz Adriana Vela</author>
    <author>lenovo</author>
  </authors>
  <commentList>
    <comment ref="A1" authorId="0" shapeId="0" xr:uid="{00000000-0006-0000-0300-000001000000}">
      <text>
        <r>
          <rPr>
            <b/>
            <sz val="9"/>
            <color indexed="81"/>
            <rFont val="Tahoma"/>
            <family val="2"/>
          </rPr>
          <t>Luz Adriana Vela:</t>
        </r>
        <r>
          <rPr>
            <sz val="9"/>
            <color indexed="81"/>
            <rFont val="Tahoma"/>
            <family val="2"/>
          </rPr>
          <t xml:space="preserve">
Se deben actualizar las fechas de inicio y fin del contrato y colocar el numero de dias de pago en cada mes</t>
        </r>
      </text>
    </comment>
    <comment ref="B6" authorId="1" shapeId="0" xr:uid="{EF1C9DF4-2A47-4B97-B448-03374FFBB3E9}">
      <text>
        <r>
          <rPr>
            <b/>
            <sz val="9"/>
            <color indexed="81"/>
            <rFont val="Tahoma"/>
            <family val="2"/>
          </rPr>
          <t>Digite el día inicial del contrato. Ejemplo: Si el contrato inicia el 3 de febrero registre 3</t>
        </r>
        <r>
          <rPr>
            <sz val="9"/>
            <color indexed="81"/>
            <rFont val="Tahoma"/>
            <family val="2"/>
          </rPr>
          <t xml:space="preserve">
</t>
        </r>
      </text>
    </comment>
    <comment ref="B10" authorId="1" shapeId="0" xr:uid="{702B1E89-533B-4F42-ABCB-33DD331406A9}">
      <text>
        <r>
          <rPr>
            <b/>
            <sz val="9"/>
            <color indexed="81"/>
            <rFont val="Tahoma"/>
            <family val="2"/>
          </rPr>
          <t>Digite el día inicial del periodo de pago. Ejemplo: Si el periodo a pagar es del 1 al 26 de noviembre, registre en "Día Inicial" 1</t>
        </r>
        <r>
          <rPr>
            <sz val="9"/>
            <color indexed="81"/>
            <rFont val="Tahoma"/>
            <family val="2"/>
          </rPr>
          <t xml:space="preserve">
</t>
        </r>
      </text>
    </comment>
    <comment ref="C10" authorId="1" shapeId="0" xr:uid="{E0EE4725-D3BF-4C26-BDE7-29F06FA549C4}">
      <text>
        <r>
          <rPr>
            <b/>
            <sz val="9"/>
            <color indexed="81"/>
            <rFont val="Tahoma"/>
            <family val="2"/>
          </rPr>
          <t>Digite el día inicial del periodo de pago. Ejemplo: Si el periodo a pagar es del 1 al 26 de noviembre, registre en "Día Final" 26</t>
        </r>
      </text>
    </comment>
  </commentList>
</comments>
</file>

<file path=xl/sharedStrings.xml><?xml version="1.0" encoding="utf-8"?>
<sst xmlns="http://schemas.openxmlformats.org/spreadsheetml/2006/main" count="199" uniqueCount="171">
  <si>
    <t>FUENTE DE FINANCIACIÓN</t>
  </si>
  <si>
    <t>PRESUPUESTO NACIONAL</t>
  </si>
  <si>
    <t>REGALIAS</t>
  </si>
  <si>
    <t>FECHA</t>
  </si>
  <si>
    <t>NÚMERO DE PAGO</t>
  </si>
  <si>
    <t>MES O PERIODO A PAGAR</t>
  </si>
  <si>
    <t>NOMBRE/RAZÓN SOCIAL</t>
  </si>
  <si>
    <t>PLAZO EJECUCIÓN DEL CONTRATO/CONVENIO</t>
  </si>
  <si>
    <t>FECHA DE INICIO</t>
  </si>
  <si>
    <t>OBJETO:</t>
  </si>
  <si>
    <t>SALDO A PAGAR</t>
  </si>
  <si>
    <t>AUTORIZACIÓN DE PAGOS</t>
  </si>
  <si>
    <t>NOMBRE DEL SUPERVISOR</t>
  </si>
  <si>
    <t>C:C.</t>
  </si>
  <si>
    <t>CARGO</t>
  </si>
  <si>
    <t>______________________________________________________________</t>
  </si>
  <si>
    <t>FIRMA DEL SUPERVISOR</t>
  </si>
  <si>
    <t>NOMBRE CONTRATISTA ANTERIOR</t>
  </si>
  <si>
    <t>LUGAR DE EJECUCIÓN</t>
  </si>
  <si>
    <t>Pago No. 3</t>
  </si>
  <si>
    <t>Pago No. 4</t>
  </si>
  <si>
    <t>Pago No. 5</t>
  </si>
  <si>
    <t>Pago No. 6</t>
  </si>
  <si>
    <t>Pago No. 7</t>
  </si>
  <si>
    <t>Pago No. 9</t>
  </si>
  <si>
    <t>Pago No. 10</t>
  </si>
  <si>
    <t>Pago No. 11</t>
  </si>
  <si>
    <t>Pago No. 12</t>
  </si>
  <si>
    <t>Pago No. 21</t>
  </si>
  <si>
    <t>Pago No. 24</t>
  </si>
  <si>
    <t>Pago No. 23</t>
  </si>
  <si>
    <t>Pago No. 22</t>
  </si>
  <si>
    <t>Pago No. 20</t>
  </si>
  <si>
    <t>Pago No. 8</t>
  </si>
  <si>
    <t>SI</t>
  </si>
  <si>
    <t>NO</t>
  </si>
  <si>
    <t xml:space="preserve">Nombre dependencia </t>
  </si>
  <si>
    <t xml:space="preserve">Sigla </t>
  </si>
  <si>
    <t xml:space="preserve">Secretaria General </t>
  </si>
  <si>
    <t>SG</t>
  </si>
  <si>
    <t>Dirección General</t>
  </si>
  <si>
    <t>DG</t>
  </si>
  <si>
    <t xml:space="preserve">Subdireccion de Gestion de la Informacion </t>
  </si>
  <si>
    <t>SGI</t>
  </si>
  <si>
    <t>Oficina de Tecnologias de la Informacion</t>
  </si>
  <si>
    <t>OTI</t>
  </si>
  <si>
    <t>Oficina Asesora de planeacion</t>
  </si>
  <si>
    <t>OAP</t>
  </si>
  <si>
    <t xml:space="preserve">Oficina Asesora Juridica </t>
  </si>
  <si>
    <t>OAJ</t>
  </si>
  <si>
    <t>Oficina de Gestion de Proyectos de Fondos</t>
  </si>
  <si>
    <t>OGP</t>
  </si>
  <si>
    <t xml:space="preserve">Subdirección de Energia Electrica </t>
  </si>
  <si>
    <t>SEE</t>
  </si>
  <si>
    <t xml:space="preserve">Subdirección de Hidrocarburos </t>
  </si>
  <si>
    <t>SH</t>
  </si>
  <si>
    <t xml:space="preserve">Subdireccion de Demanda </t>
  </si>
  <si>
    <t>SD</t>
  </si>
  <si>
    <t xml:space="preserve">Subdireccion de Mineria </t>
  </si>
  <si>
    <t>SM</t>
  </si>
  <si>
    <t>CC</t>
  </si>
  <si>
    <t>NIT</t>
  </si>
  <si>
    <t>OTRO</t>
  </si>
  <si>
    <t>% EJECUCIÓN EN PRESUPUESTO</t>
  </si>
  <si>
    <t xml:space="preserve">OBSERVACIONES DEL SUPERVISOR </t>
  </si>
  <si>
    <t xml:space="preserve">RELACION DE PAGOS </t>
  </si>
  <si>
    <t xml:space="preserve">ITEM </t>
  </si>
  <si>
    <t>RUBRO PRESUPUESTAL</t>
  </si>
  <si>
    <t xml:space="preserve">INFORMACIÓN PRESUPUESTAL PARA PAGO </t>
  </si>
  <si>
    <t>No. CDP</t>
  </si>
  <si>
    <t>FECHA CDP</t>
  </si>
  <si>
    <t>VALOR A PAGAR</t>
  </si>
  <si>
    <t>Pago No. 1</t>
  </si>
  <si>
    <t>LUGAR DE DESTINO</t>
  </si>
  <si>
    <t xml:space="preserve">FECHA INICIAL </t>
  </si>
  <si>
    <t xml:space="preserve">FECHA FINAL </t>
  </si>
  <si>
    <t xml:space="preserve">NUMERO DIAS </t>
  </si>
  <si>
    <t xml:space="preserve">LUGAR ORIGEN </t>
  </si>
  <si>
    <t xml:space="preserve">TOTALES </t>
  </si>
  <si>
    <t xml:space="preserve">SEGUIMIENTO FINANCIERO </t>
  </si>
  <si>
    <t xml:space="preserve">NUMERO REGISTRO PRESUPUESTAL </t>
  </si>
  <si>
    <t xml:space="preserve">VALOR ASIGNADO  RUBRO PRESUPUESTAL </t>
  </si>
  <si>
    <t>NÚMERO DE CONTRATO</t>
  </si>
  <si>
    <t>PLAZO DE EJECUCIÓN DEL CONTRATO</t>
  </si>
  <si>
    <t>FECHA DE INICIO DE LA CESIÓN</t>
  </si>
  <si>
    <t>VALOR HONORARIOS MENSUALES (APLICA PARA CTOS. DE PRESTACION DE SERVICIOS)</t>
  </si>
  <si>
    <t>MODIFICACIONES (ADICIONES/REDUCCIONES)</t>
  </si>
  <si>
    <t>VALOR FINAL RUBRO PRESUPUESTAL</t>
  </si>
  <si>
    <t>FECHA  RP</t>
  </si>
  <si>
    <t>VALOR TRANSPORTE EXTRAORDINARIO (SI APLICA)</t>
  </si>
  <si>
    <t>No. IDENTIFICACIÓN C.C./ NIT/OTRO</t>
  </si>
  <si>
    <r>
      <rPr>
        <b/>
        <sz val="12"/>
        <rFont val="Arial"/>
        <family val="2"/>
      </rPr>
      <t>Código:</t>
    </r>
    <r>
      <rPr>
        <sz val="12"/>
        <rFont val="Arial"/>
        <family val="2"/>
      </rPr>
      <t xml:space="preserve"> F-GC-016</t>
    </r>
  </si>
  <si>
    <r>
      <rPr>
        <b/>
        <sz val="12"/>
        <rFont val="Arial"/>
        <family val="2"/>
      </rPr>
      <t>Versión:</t>
    </r>
    <r>
      <rPr>
        <sz val="12"/>
        <rFont val="Arial"/>
        <family val="2"/>
      </rPr>
      <t xml:space="preserve"> 05</t>
    </r>
  </si>
  <si>
    <t>FECHA TERMINACIÓN
ANTICIPADA</t>
  </si>
  <si>
    <t>FECHA FINAL CON PRORROGA</t>
  </si>
  <si>
    <t xml:space="preserve">N° PAGO </t>
  </si>
  <si>
    <t>VALOR TOTAL GASTOS DESPLAZAMIENTO</t>
  </si>
  <si>
    <t xml:space="preserve">No. Pago </t>
  </si>
  <si>
    <t>IBC</t>
  </si>
  <si>
    <t xml:space="preserve">Aporte Salud </t>
  </si>
  <si>
    <t>Aporte Pension</t>
  </si>
  <si>
    <t xml:space="preserve">Aporte ARL </t>
  </si>
  <si>
    <t xml:space="preserve">Total </t>
  </si>
  <si>
    <t>Pago 1</t>
  </si>
  <si>
    <r>
      <t>En calidad de supervisor del Contrato /Convenio anotado, manifiesto que el contratista: 1.Cumplió a satisfacción y dentro de los términos contractuales con todas las obligaciones establecidas 2. Que el contratista desarrollo las actividades descritas en el informe de actividades adjunto. Que he verificado el pago de los aportes obligatorios al sistema de seguridad social realizados por el contratista por medio de la planilla No</t>
    </r>
    <r>
      <rPr>
        <sz val="16"/>
        <color rgb="FFC7F425"/>
        <rFont val="Arial"/>
        <family val="2"/>
      </rPr>
      <t xml:space="preserve">.__________________________________ </t>
    </r>
    <r>
      <rPr>
        <sz val="16"/>
        <rFont val="Arial"/>
        <family val="2"/>
      </rPr>
      <t>periodo de pago</t>
    </r>
    <r>
      <rPr>
        <sz val="16"/>
        <color rgb="FFC7F425"/>
        <rFont val="Arial"/>
        <family val="2"/>
      </rPr>
      <t>__________________________</t>
    </r>
    <r>
      <rPr>
        <sz val="16"/>
        <color theme="9" tint="-0.249977111117893"/>
        <rFont val="Arial"/>
        <family val="2"/>
      </rPr>
      <t xml:space="preserve"> </t>
    </r>
    <r>
      <rPr>
        <sz val="16"/>
        <rFont val="Arial"/>
        <family val="2"/>
      </rPr>
      <t>y que los mismos han sido liquidados de conformidad con las normas vigentes. Por lo antes certificado y en cumplimiento de la forma de pago del contrato, autorizo la  liquidación y pago de la presente cuenta.</t>
    </r>
  </si>
  <si>
    <t>Ejemplo</t>
  </si>
  <si>
    <t>¿EL CONTRATO HA TENIDO CESIÓN?</t>
  </si>
  <si>
    <t>DEPENDENCIA:</t>
  </si>
  <si>
    <r>
      <t xml:space="preserve">En informe del Contratista con radicado UPME </t>
    </r>
    <r>
      <rPr>
        <sz val="16"/>
        <color rgb="FF183E34"/>
        <rFont val="Arial"/>
        <family val="2"/>
      </rPr>
      <t>No.</t>
    </r>
    <r>
      <rPr>
        <sz val="16"/>
        <color rgb="FFC7F425"/>
        <rFont val="Arial"/>
        <family val="2"/>
      </rPr>
      <t>_______________</t>
    </r>
    <r>
      <rPr>
        <sz val="16"/>
        <color theme="9" tint="-0.249977111117893"/>
        <rFont val="Arial"/>
        <family val="2"/>
      </rPr>
      <t xml:space="preserve"> </t>
    </r>
    <r>
      <rPr>
        <sz val="16"/>
        <rFont val="Arial"/>
        <family val="2"/>
      </rPr>
      <t>se presentan las tareas desarrolladas con ocasión a la ejecución del contrato. En cumplimiento de lo anterior, se anexa al presente los siguientes documentos:
a. Formato vigente en el Sistema de Gestión Institucional - SGI, F-GC-027  Informe de actividades  desarrolladas durante el periodo de facturación y pago.
b. Cuenta de cobro No._____ y/o factura electrónica No.______ obligados a facturar.
c. Formato de Información Tributaria diligenciado y anexos (únicamente primer pago).
d. Certificación bancaria (únicamente primer pago).
e. RUT y RIT (únicamente primer pago).
f. Certificado de afiliación a la ARL (únicamente primer pago).
g. Clausulado del contrato (únicamente primer pago).
h. Formato vigente en el Sistema de Gestión Institucional - SGI, F-TH-06 Inducción Sistema de Gestión de Seguridad y Salud en el Trabajo (únicamente primer pago).
i. Modificatorio o acta de cesión (si aplica).
j. Formato vigente en el Sistema de Gestión Institucional - SGI, F-GC-030 Paz y salvo para la terminación de los contratos de Prestación de Servicios Profesionales y de Apoyo  a la Gestión –Persona Natural  (último pago).
k. Original de certificado de estar al día en el pago de salud, pensión, ARL, y parafiscales para personas jurídicas firmado por representante legal o revisor fiscal.
l. Entrada almacen (Si aplica).</t>
    </r>
  </si>
  <si>
    <t>PAGOS PROGRAMADOS</t>
  </si>
  <si>
    <t>PAGOS AUTORIZADOS</t>
  </si>
  <si>
    <t>Pago No. 2</t>
  </si>
  <si>
    <t>Pago No. 13</t>
  </si>
  <si>
    <t>Pago No. 14</t>
  </si>
  <si>
    <t>Pago No. 15</t>
  </si>
  <si>
    <t>Pago No. 16</t>
  </si>
  <si>
    <t>Pago No. 17</t>
  </si>
  <si>
    <t>Pago No. 18</t>
  </si>
  <si>
    <t>Pago No. 19</t>
  </si>
  <si>
    <t>VALOR TOTAL HONORARIOS</t>
  </si>
  <si>
    <t>VALOR MODIFICACIÓN HONORARIOS (ADICIONES/REDUCCIONES)</t>
  </si>
  <si>
    <t>PAGO EJECUTADO
HONORARIOS</t>
  </si>
  <si>
    <t>TOTAL</t>
  </si>
  <si>
    <t>VALOR MODIFICACIÓN GASTOS  DESPLAZAMIENTO (ADICIONES/REDUCCIONES)</t>
  </si>
  <si>
    <r>
      <t xml:space="preserve">FECHA TERMINACIÓN </t>
    </r>
    <r>
      <rPr>
        <b/>
        <sz val="10"/>
        <color theme="0"/>
        <rFont val="Arial"/>
        <family val="2"/>
      </rPr>
      <t>(INICIAL)</t>
    </r>
  </si>
  <si>
    <t>VALOR TOTAL DEL CONTRATO</t>
  </si>
  <si>
    <t>VALOR INICIAL  (HONORARIOS+GASTOS DESPLAZAMIENTO)</t>
  </si>
  <si>
    <t>% EJECUCIÓN  EN TIEMPO</t>
  </si>
  <si>
    <t>SALDO A LIBERAR HONORARIOS</t>
  </si>
  <si>
    <t>SALDO A LIBERAR GASTOS DESPLAZAMIENTO</t>
  </si>
  <si>
    <t>SALDO A LIBERAR TOTAL</t>
  </si>
  <si>
    <t>GASTOS DESPLAZAMIENTO</t>
  </si>
  <si>
    <t>INFORMACIÓN BASICA DEL CONTRATO/CONVENIO</t>
  </si>
  <si>
    <t>VALOR POR EJECUTAR</t>
  </si>
  <si>
    <r>
      <t xml:space="preserve">DETALLE SALIDAS MENSUALES </t>
    </r>
    <r>
      <rPr>
        <b/>
        <sz val="10"/>
        <color theme="1"/>
        <rFont val="Arial"/>
        <family val="2"/>
      </rPr>
      <t>(DILIGENCIAR UNICAMENTE SI APLICA CON LOS DESPLAZAMIENTOS DEL MES OBJETO DE PAGO)</t>
    </r>
  </si>
  <si>
    <t>PAGO PROGRAMADO GASTOS DESPLAZAMIENTO</t>
  </si>
  <si>
    <t>PAGO EJECUTADO GASTOS DESPLAZAMIENTO</t>
  </si>
  <si>
    <t>FECHA DE CORTE DEL PERIODO A PAGAR</t>
  </si>
  <si>
    <t>VALOR INICIAL HONORARIOS (DILIGENCIAR CONFORME AL CLAUSULADO)</t>
  </si>
  <si>
    <t>VALOR INICIAL GASTOS  DESPLAZAMIENTO (DILIGENCIAR CONFORME AL CLAUSULADO)</t>
  </si>
  <si>
    <t>HONORARIOS MENSUALES</t>
  </si>
  <si>
    <t>HONORARIOS DIARIOS</t>
  </si>
  <si>
    <t>Número de días</t>
  </si>
  <si>
    <t>Valor a pagar</t>
  </si>
  <si>
    <t>PAGO PROGRAMADO HONORARIOS</t>
  </si>
  <si>
    <t>VALOR AUTORIZADO EN EL MES O PERIODO DE PAGO</t>
  </si>
  <si>
    <t>PAGO 1</t>
  </si>
  <si>
    <t>PAGO 2</t>
  </si>
  <si>
    <t>PAGO 3</t>
  </si>
  <si>
    <t>PAGO 4</t>
  </si>
  <si>
    <t>PAGO 5</t>
  </si>
  <si>
    <t>PAGO 6</t>
  </si>
  <si>
    <t>PAGO 7</t>
  </si>
  <si>
    <t>PAGO 8</t>
  </si>
  <si>
    <t>PAGO 9</t>
  </si>
  <si>
    <t>PAGO 10</t>
  </si>
  <si>
    <t>PAGO 11</t>
  </si>
  <si>
    <t>PAGO 12</t>
  </si>
  <si>
    <t>Rubro prespuestal</t>
  </si>
  <si>
    <t>PAGOS TOTALES</t>
  </si>
  <si>
    <t>SALDO RUBRO</t>
  </si>
  <si>
    <t>Día Inicial</t>
  </si>
  <si>
    <t>Día Final</t>
  </si>
  <si>
    <t>Para calcular el pago 1 del contrato, registre en "Día inicial" el día del mes en el que inició el contrato. Las demás celdas no las modifique.</t>
  </si>
  <si>
    <t>Para calcular un pago proporcional del contrato (por motivo de cesión, suspensión, terminación anticipada u otras) registre en "Día inicial" el día del mes en el que inicia el periodo a pagar y en "Día Final" el día en el que finaliza el peiodo a pagar.Las demás celdas no las modifique.</t>
  </si>
  <si>
    <t>Pago</t>
  </si>
  <si>
    <t>Calculo pago seguridad social</t>
  </si>
  <si>
    <t>VALOR TOTAL MODIFICACIONES (ADICIONES/REDUCCIONES)</t>
  </si>
  <si>
    <t xml:space="preserve">FORMATO
CERTIFICADO DE CUMPLIMIENTO CONTRATISTAS </t>
  </si>
  <si>
    <r>
      <rPr>
        <b/>
        <sz val="12"/>
        <rFont val="Arial"/>
        <family val="2"/>
      </rPr>
      <t xml:space="preserve">Fecha: </t>
    </r>
    <r>
      <rPr>
        <sz val="12"/>
        <rFont val="Arial"/>
        <family val="2"/>
      </rPr>
      <t>28/01/2025</t>
    </r>
  </si>
  <si>
    <t>FECHAS SUSPENSIÓN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</si>
</sst>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 #,##0.00_-;\-&quot;$&quot;\ * #,##0.00_-;_-&quot;$&quot;\ * &quot;-&quot;??_-;_-@_-"/>
    <numFmt numFmtId="43" formatCode="_-* #,##0.00_-;\-* #,##0.00_-;_-* &quot;-&quot;??_-;_-@_-"/>
    <numFmt numFmtId="164" formatCode="&quot;$&quot;#,##0.00_);[Red]\(&quot;$&quot;#,##0.00\)"/>
    <numFmt numFmtId="165" formatCode="_ [$€-2]\ * #,##0.00_ ;_ [$€-2]\ * \-#,##0.00_ ;_ [$€-2]\ * &quot;-&quot;??_ "/>
    <numFmt numFmtId="166" formatCode="_-* #,##0_-;\-* #,##0_-;_-* &quot;-&quot;_-;_-@"/>
    <numFmt numFmtId="167" formatCode="&quot;$&quot;#,##0_);[Red]\(&quot;$&quot;#,##0\)"/>
    <numFmt numFmtId="168" formatCode="&quot;$&quot;\ #,##0.00"/>
    <numFmt numFmtId="169" formatCode="_-* #,##0_-;\-* #,##0_-;_-* &quot;-&quot;??_-;_-@"/>
    <numFmt numFmtId="170" formatCode="_-* #,##0.0000_-;\-* #,##0.0000_-;_-* &quot;-&quot;??_-;_-@"/>
    <numFmt numFmtId="171" formatCode="_-&quot;$&quot;\ * #,##0_-;\-&quot;$&quot;\ * #,##0_-;_-&quot;$&quot;\ * &quot;-&quot;??_-;_-@_-"/>
  </numFmts>
  <fonts count="5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sz val="10"/>
      <color rgb="FFFF0000"/>
      <name val="Arial"/>
      <family val="2"/>
    </font>
    <font>
      <sz val="12"/>
      <color rgb="FFFF0000"/>
      <name val="Arial"/>
      <family val="2"/>
    </font>
    <font>
      <b/>
      <sz val="14"/>
      <name val="Arial"/>
      <family val="2"/>
    </font>
    <font>
      <sz val="14"/>
      <name val="Arial"/>
      <family val="2"/>
    </font>
    <font>
      <sz val="10"/>
      <name val="Arial"/>
      <family val="2"/>
    </font>
    <font>
      <b/>
      <sz val="16"/>
      <name val="Arial"/>
      <family val="2"/>
    </font>
    <font>
      <sz val="10"/>
      <name val="Arial"/>
      <family val="2"/>
    </font>
    <font>
      <b/>
      <sz val="11"/>
      <color theme="0"/>
      <name val="Calibri"/>
      <family val="2"/>
      <scheme val="minor"/>
    </font>
    <font>
      <sz val="9"/>
      <color indexed="81"/>
      <name val="Tahoma"/>
      <family val="2"/>
    </font>
    <font>
      <b/>
      <sz val="9"/>
      <color indexed="81"/>
      <name val="Tahoma"/>
      <family val="2"/>
    </font>
    <font>
      <sz val="12"/>
      <color indexed="81"/>
      <name val="Tahoma"/>
      <family val="2"/>
    </font>
    <font>
      <sz val="14"/>
      <color indexed="81"/>
      <name val="Tahoma"/>
      <family val="2"/>
    </font>
    <font>
      <b/>
      <sz val="14"/>
      <color theme="0"/>
      <name val="Arial"/>
      <family val="2"/>
    </font>
    <font>
      <sz val="14"/>
      <color theme="1"/>
      <name val="Calibri"/>
      <family val="2"/>
    </font>
    <font>
      <b/>
      <sz val="12"/>
      <color indexed="81"/>
      <name val="Tahoma"/>
      <family val="2"/>
    </font>
    <font>
      <b/>
      <sz val="14"/>
      <color indexed="81"/>
      <name val="Tahoma"/>
      <family val="2"/>
    </font>
    <font>
      <sz val="11"/>
      <name val="Arial"/>
      <family val="2"/>
    </font>
    <font>
      <b/>
      <sz val="11"/>
      <name val="Arial"/>
      <family val="2"/>
    </font>
    <font>
      <sz val="16"/>
      <name val="Arial"/>
      <family val="2"/>
    </font>
    <font>
      <sz val="16"/>
      <color theme="9" tint="-0.249977111117893"/>
      <name val="Arial"/>
      <family val="2"/>
    </font>
    <font>
      <b/>
      <sz val="9"/>
      <color rgb="FF000000"/>
      <name val="Tahoma"/>
      <family val="2"/>
    </font>
    <font>
      <sz val="9"/>
      <color rgb="FF000000"/>
      <name val="Tahoma"/>
      <family val="2"/>
    </font>
    <font>
      <sz val="14"/>
      <color rgb="FF000000"/>
      <name val="Tahoma"/>
      <family val="2"/>
    </font>
    <font>
      <sz val="11"/>
      <color theme="1"/>
      <name val="Arial"/>
      <family val="2"/>
    </font>
    <font>
      <b/>
      <sz val="14"/>
      <color theme="1"/>
      <name val="Arial"/>
      <family val="2"/>
    </font>
    <font>
      <sz val="14"/>
      <color theme="1"/>
      <name val="Arial"/>
      <family val="2"/>
    </font>
    <font>
      <b/>
      <sz val="11"/>
      <color theme="1"/>
      <name val="Calibri"/>
      <family val="2"/>
      <scheme val="minor"/>
    </font>
    <font>
      <b/>
      <sz val="11"/>
      <color theme="1"/>
      <name val="Calibri"/>
      <family val="2"/>
    </font>
    <font>
      <b/>
      <sz val="11"/>
      <color theme="0"/>
      <name val="Calibri"/>
      <family val="2"/>
    </font>
    <font>
      <sz val="11"/>
      <color theme="1"/>
      <name val="Calibri"/>
      <family val="2"/>
    </font>
    <font>
      <b/>
      <sz val="11"/>
      <name val="Calibri"/>
      <family val="2"/>
    </font>
    <font>
      <sz val="16"/>
      <color rgb="FFC7F425"/>
      <name val="Arial"/>
      <family val="2"/>
    </font>
    <font>
      <sz val="16"/>
      <color rgb="FF183E34"/>
      <name val="Arial"/>
      <family val="2"/>
    </font>
    <font>
      <sz val="8"/>
      <name val="Arial"/>
      <family val="2"/>
    </font>
    <font>
      <b/>
      <sz val="10"/>
      <color theme="0"/>
      <name val="Arial"/>
      <family val="2"/>
    </font>
    <font>
      <b/>
      <sz val="12"/>
      <color theme="0"/>
      <name val="Arial"/>
      <family val="2"/>
    </font>
    <font>
      <b/>
      <sz val="11"/>
      <color rgb="FFFF0000"/>
      <name val="Arial"/>
      <family val="2"/>
    </font>
    <font>
      <b/>
      <sz val="10"/>
      <color theme="1"/>
      <name val="Arial"/>
      <family val="2"/>
    </font>
    <font>
      <b/>
      <sz val="11"/>
      <color theme="1"/>
      <name val="Arial"/>
      <family val="2"/>
    </font>
    <font>
      <sz val="10"/>
      <color theme="1"/>
      <name val="Arial"/>
      <family val="2"/>
    </font>
    <font>
      <b/>
      <sz val="11"/>
      <color theme="0"/>
      <name val="Arial"/>
      <family val="2"/>
    </font>
    <font>
      <sz val="11"/>
      <name val="Aptos Narrow"/>
    </font>
    <font>
      <b/>
      <sz val="11"/>
      <color theme="0"/>
      <name val="Aptos Narrow"/>
    </font>
  </fonts>
  <fills count="11">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4" tint="-0.249977111117893"/>
        <bgColor indexed="64"/>
      </patternFill>
    </fill>
    <fill>
      <patternFill patternType="solid">
        <fgColor rgb="FFDDDDDD"/>
        <bgColor indexed="64"/>
      </patternFill>
    </fill>
    <fill>
      <patternFill patternType="solid">
        <fgColor rgb="FF183E34"/>
        <bgColor indexed="64"/>
      </patternFill>
    </fill>
    <fill>
      <patternFill patternType="solid">
        <fgColor rgb="FFC7F425"/>
        <bgColor indexed="64"/>
      </patternFill>
    </fill>
    <fill>
      <patternFill patternType="solid">
        <fgColor rgb="FF183E34"/>
        <bgColor rgb="FFB4C6E7"/>
      </patternFill>
    </fill>
    <fill>
      <patternFill patternType="solid">
        <fgColor rgb="FFC7F425"/>
        <bgColor rgb="FFB4C6E7"/>
      </patternFill>
    </fill>
    <fill>
      <patternFill patternType="solid">
        <fgColor rgb="FFB8F60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bottom/>
      <diagonal/>
    </border>
    <border>
      <left/>
      <right/>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2">
    <xf numFmtId="0" fontId="0" fillId="0" borderId="0"/>
    <xf numFmtId="165" fontId="6" fillId="0" borderId="0" applyFont="0" applyFill="0" applyBorder="0" applyAlignment="0" applyProtection="0"/>
    <xf numFmtId="9" fontId="13" fillId="0" borderId="0" applyFont="0" applyFill="0" applyBorder="0" applyAlignment="0" applyProtection="0"/>
    <xf numFmtId="44" fontId="1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301">
    <xf numFmtId="0" fontId="0" fillId="0" borderId="0" xfId="0"/>
    <xf numFmtId="0" fontId="0" fillId="0" borderId="0" xfId="0" applyAlignment="1" applyProtection="1">
      <alignment vertical="center"/>
      <protection locked="0"/>
    </xf>
    <xf numFmtId="0" fontId="6" fillId="0" borderId="0" xfId="0" applyFont="1" applyAlignment="1" applyProtection="1">
      <alignment vertical="center"/>
      <protection locked="0"/>
    </xf>
    <xf numFmtId="0" fontId="9" fillId="0" borderId="0" xfId="0" applyFont="1" applyAlignment="1" applyProtection="1">
      <alignment vertical="center"/>
      <protection locked="0"/>
    </xf>
    <xf numFmtId="0" fontId="6" fillId="0" borderId="0" xfId="0" applyFont="1"/>
    <xf numFmtId="0" fontId="8" fillId="0" borderId="4" xfId="0" applyFont="1" applyBorder="1" applyAlignment="1" applyProtection="1">
      <alignment vertical="center"/>
      <protection hidden="1"/>
    </xf>
    <xf numFmtId="0" fontId="8" fillId="0" borderId="5" xfId="0" applyFont="1" applyBorder="1" applyAlignment="1" applyProtection="1">
      <alignment vertical="center"/>
      <protection hidden="1"/>
    </xf>
    <xf numFmtId="0" fontId="8" fillId="0" borderId="2" xfId="0" applyFont="1" applyBorder="1" applyAlignment="1" applyProtection="1">
      <alignment vertical="center"/>
      <protection hidden="1"/>
    </xf>
    <xf numFmtId="0" fontId="8" fillId="0" borderId="6" xfId="0" applyFont="1" applyBorder="1" applyAlignment="1" applyProtection="1">
      <alignment vertical="center"/>
      <protection hidden="1"/>
    </xf>
    <xf numFmtId="0" fontId="11" fillId="0" borderId="0" xfId="0" applyFont="1" applyAlignment="1" applyProtection="1">
      <alignment vertical="center"/>
      <protection locked="0"/>
    </xf>
    <xf numFmtId="0" fontId="11" fillId="0" borderId="23" xfId="0" applyFont="1" applyBorder="1" applyAlignment="1" applyProtection="1">
      <alignment vertical="center"/>
      <protection locked="0"/>
    </xf>
    <xf numFmtId="0" fontId="0" fillId="0" borderId="0" xfId="0" applyAlignment="1" applyProtection="1">
      <alignment horizontal="center" vertical="center"/>
      <protection locked="0"/>
    </xf>
    <xf numFmtId="0" fontId="16" fillId="4" borderId="1" xfId="0" applyFont="1" applyFill="1" applyBorder="1" applyAlignment="1">
      <alignment horizontal="center" vertical="center" wrapText="1"/>
    </xf>
    <xf numFmtId="0" fontId="5" fillId="0" borderId="1" xfId="0" applyFont="1" applyBorder="1" applyAlignment="1">
      <alignment horizontal="center" vertical="center"/>
    </xf>
    <xf numFmtId="166" fontId="22" fillId="0" borderId="1" xfId="0" applyNumberFormat="1" applyFont="1" applyBorder="1" applyAlignment="1">
      <alignment vertical="center" wrapText="1"/>
    </xf>
    <xf numFmtId="0" fontId="12" fillId="0" borderId="1" xfId="0" applyFont="1" applyBorder="1" applyAlignment="1">
      <alignment vertical="center"/>
    </xf>
    <xf numFmtId="0" fontId="26" fillId="0" borderId="32"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32" fillId="0" borderId="1" xfId="0" applyFont="1" applyBorder="1" applyAlignment="1" applyProtection="1">
      <alignment horizontal="center" vertical="center"/>
      <protection locked="0"/>
    </xf>
    <xf numFmtId="14" fontId="32" fillId="0" borderId="1" xfId="0" applyNumberFormat="1" applyFont="1" applyBorder="1" applyAlignment="1" applyProtection="1">
      <alignment horizontal="center" vertical="center"/>
      <protection locked="0"/>
    </xf>
    <xf numFmtId="0" fontId="33" fillId="0" borderId="1" xfId="0" applyFont="1" applyBorder="1" applyAlignment="1" applyProtection="1">
      <alignment horizontal="center" vertical="center"/>
      <protection locked="0"/>
    </xf>
    <xf numFmtId="0" fontId="8" fillId="0" borderId="46"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hidden="1"/>
    </xf>
    <xf numFmtId="49" fontId="34" fillId="0" borderId="33" xfId="0" applyNumberFormat="1" applyFont="1" applyBorder="1" applyAlignment="1" applyProtection="1">
      <alignment horizontal="center" vertical="center"/>
      <protection locked="0"/>
    </xf>
    <xf numFmtId="14" fontId="34" fillId="0" borderId="33" xfId="0" applyNumberFormat="1" applyFont="1" applyBorder="1" applyAlignment="1" applyProtection="1">
      <alignment horizontal="center" vertical="center"/>
      <protection locked="0"/>
    </xf>
    <xf numFmtId="0" fontId="34" fillId="0" borderId="33" xfId="0" applyFont="1" applyBorder="1" applyAlignment="1" applyProtection="1">
      <alignment horizontal="center" vertical="center" wrapText="1"/>
      <protection locked="0"/>
    </xf>
    <xf numFmtId="44" fontId="32" fillId="0" borderId="33" xfId="3" applyFont="1" applyFill="1" applyBorder="1" applyAlignment="1" applyProtection="1">
      <alignment horizontal="center" vertical="center"/>
      <protection locked="0"/>
    </xf>
    <xf numFmtId="167" fontId="25" fillId="5" borderId="33" xfId="0" applyNumberFormat="1" applyFont="1" applyFill="1" applyBorder="1" applyAlignment="1">
      <alignment horizontal="center" vertical="center" wrapText="1"/>
    </xf>
    <xf numFmtId="14" fontId="25" fillId="0" borderId="1" xfId="0" applyNumberFormat="1" applyFont="1" applyBorder="1" applyAlignment="1" applyProtection="1">
      <alignment vertical="center" wrapText="1"/>
      <protection locked="0"/>
    </xf>
    <xf numFmtId="0" fontId="12" fillId="0" borderId="32" xfId="0" applyFont="1" applyBorder="1" applyAlignment="1" applyProtection="1">
      <alignment horizontal="center" vertical="center"/>
      <protection locked="0"/>
    </xf>
    <xf numFmtId="0" fontId="8" fillId="0" borderId="31" xfId="0" applyFont="1" applyBorder="1" applyAlignment="1" applyProtection="1">
      <alignment horizontal="left" vertical="center"/>
      <protection hidden="1"/>
    </xf>
    <xf numFmtId="14" fontId="8" fillId="0" borderId="33" xfId="0" applyNumberFormat="1" applyFont="1" applyBorder="1" applyAlignment="1" applyProtection="1">
      <alignment horizontal="left" vertical="center" wrapText="1"/>
      <protection locked="0"/>
    </xf>
    <xf numFmtId="0" fontId="33" fillId="0" borderId="28" xfId="0" applyFont="1" applyBorder="1" applyAlignment="1" applyProtection="1">
      <alignment horizontal="center" vertical="center"/>
      <protection locked="0"/>
    </xf>
    <xf numFmtId="44" fontId="21" fillId="6" borderId="33" xfId="3" applyFont="1" applyFill="1" applyBorder="1" applyAlignment="1" applyProtection="1">
      <alignment horizontal="center" vertical="center"/>
    </xf>
    <xf numFmtId="0" fontId="4" fillId="0" borderId="0" xfId="4"/>
    <xf numFmtId="0" fontId="4" fillId="0" borderId="0" xfId="4" applyAlignment="1">
      <alignment horizontal="center"/>
    </xf>
    <xf numFmtId="43" fontId="0" fillId="0" borderId="0" xfId="6" applyFont="1"/>
    <xf numFmtId="0" fontId="35" fillId="0" borderId="0" xfId="4" applyFont="1"/>
    <xf numFmtId="168" fontId="4" fillId="0" borderId="0" xfId="4" applyNumberFormat="1"/>
    <xf numFmtId="43" fontId="4" fillId="0" borderId="0" xfId="6" applyFont="1"/>
    <xf numFmtId="43" fontId="4" fillId="0" borderId="0" xfId="4" applyNumberFormat="1"/>
    <xf numFmtId="16" fontId="4" fillId="0" borderId="0" xfId="4" applyNumberFormat="1"/>
    <xf numFmtId="0" fontId="16" fillId="6" borderId="1" xfId="4" applyFont="1" applyFill="1" applyBorder="1" applyAlignment="1">
      <alignment horizontal="center" vertical="center"/>
    </xf>
    <xf numFmtId="2" fontId="25" fillId="0" borderId="1" xfId="0" applyNumberFormat="1" applyFont="1" applyBorder="1" applyAlignment="1" applyProtection="1">
      <alignment vertical="center" wrapText="1"/>
      <protection locked="0"/>
    </xf>
    <xf numFmtId="0" fontId="11" fillId="3" borderId="59" xfId="0" applyFont="1" applyFill="1" applyBorder="1" applyAlignment="1" applyProtection="1">
      <alignment horizontal="center" vertical="center"/>
      <protection hidden="1"/>
    </xf>
    <xf numFmtId="0" fontId="11" fillId="0" borderId="41"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protection locked="0"/>
    </xf>
    <xf numFmtId="0" fontId="11" fillId="0" borderId="0" xfId="0" applyFont="1" applyAlignment="1" applyProtection="1">
      <alignment horizontal="center" vertical="center"/>
      <protection locked="0"/>
    </xf>
    <xf numFmtId="0" fontId="11" fillId="0" borderId="4" xfId="0" applyFont="1" applyBorder="1" applyAlignment="1" applyProtection="1">
      <alignment vertical="center"/>
      <protection locked="0"/>
    </xf>
    <xf numFmtId="0" fontId="11" fillId="0" borderId="16" xfId="0" applyFont="1" applyBorder="1" applyAlignment="1" applyProtection="1">
      <alignment vertical="center"/>
      <protection locked="0"/>
    </xf>
    <xf numFmtId="0" fontId="11" fillId="0" borderId="9" xfId="0" applyFont="1" applyBorder="1" applyAlignment="1" applyProtection="1">
      <alignment vertical="center"/>
      <protection locked="0"/>
    </xf>
    <xf numFmtId="171" fontId="8" fillId="5" borderId="1" xfId="3" applyNumberFormat="1" applyFont="1" applyFill="1" applyBorder="1" applyAlignment="1" applyProtection="1">
      <alignment horizontal="center" vertical="center"/>
      <protection locked="0"/>
    </xf>
    <xf numFmtId="15" fontId="0" fillId="0" borderId="0" xfId="0" applyNumberFormat="1" applyAlignment="1" applyProtection="1">
      <alignment vertical="center"/>
      <protection locked="0"/>
    </xf>
    <xf numFmtId="14" fontId="0" fillId="0" borderId="0" xfId="0" applyNumberFormat="1" applyAlignment="1" applyProtection="1">
      <alignment vertical="center"/>
      <protection locked="0"/>
    </xf>
    <xf numFmtId="2" fontId="0" fillId="0" borderId="0" xfId="0" applyNumberFormat="1" applyAlignment="1" applyProtection="1">
      <alignment vertical="center"/>
      <protection locked="0"/>
    </xf>
    <xf numFmtId="9" fontId="0" fillId="0" borderId="0" xfId="2" applyFont="1" applyAlignment="1" applyProtection="1">
      <alignment vertical="center"/>
      <protection locked="0"/>
    </xf>
    <xf numFmtId="0" fontId="21" fillId="6" borderId="0" xfId="0" applyFont="1" applyFill="1" applyAlignment="1" applyProtection="1">
      <alignment vertical="center" wrapText="1"/>
      <protection locked="0"/>
    </xf>
    <xf numFmtId="0" fontId="16" fillId="6" borderId="0" xfId="4" applyFont="1" applyFill="1" applyAlignment="1">
      <alignment wrapText="1"/>
    </xf>
    <xf numFmtId="171" fontId="35" fillId="7" borderId="1" xfId="3" applyNumberFormat="1" applyFont="1" applyFill="1" applyBorder="1" applyAlignment="1">
      <alignment horizontal="right" wrapText="1"/>
    </xf>
    <xf numFmtId="171" fontId="4" fillId="5" borderId="1" xfId="3" applyNumberFormat="1" applyFont="1" applyFill="1" applyBorder="1"/>
    <xf numFmtId="0" fontId="4" fillId="5" borderId="1" xfId="4" applyFill="1" applyBorder="1" applyAlignment="1">
      <alignment horizontal="center"/>
    </xf>
    <xf numFmtId="0" fontId="48" fillId="0" borderId="0" xfId="0" applyFont="1" applyAlignment="1" applyProtection="1">
      <alignment vertical="center"/>
      <protection locked="0"/>
    </xf>
    <xf numFmtId="0" fontId="4" fillId="0" borderId="0" xfId="4" applyAlignment="1">
      <alignment wrapText="1"/>
    </xf>
    <xf numFmtId="0" fontId="51" fillId="6" borderId="1" xfId="0" applyFont="1" applyFill="1" applyBorder="1" applyAlignment="1">
      <alignment horizontal="center" vertical="center" wrapText="1"/>
    </xf>
    <xf numFmtId="171" fontId="50" fillId="5" borderId="1" xfId="3" applyNumberFormat="1" applyFont="1" applyFill="1" applyBorder="1" applyAlignment="1">
      <alignment wrapText="1"/>
    </xf>
    <xf numFmtId="171" fontId="51" fillId="6" borderId="1" xfId="3" applyNumberFormat="1" applyFont="1" applyFill="1" applyBorder="1" applyAlignment="1">
      <alignment horizontal="center" vertical="center" wrapText="1"/>
    </xf>
    <xf numFmtId="171" fontId="47" fillId="10" borderId="1" xfId="3" applyNumberFormat="1" applyFont="1" applyFill="1" applyBorder="1" applyAlignment="1">
      <alignment horizontal="center" vertical="center" wrapText="1"/>
    </xf>
    <xf numFmtId="171" fontId="49" fillId="6" borderId="1" xfId="3" applyNumberFormat="1" applyFont="1" applyFill="1" applyBorder="1" applyAlignment="1">
      <alignment horizontal="center" vertical="center" wrapText="1"/>
    </xf>
    <xf numFmtId="171" fontId="4" fillId="0" borderId="0" xfId="3" applyNumberFormat="1" applyFont="1" applyAlignment="1">
      <alignment horizontal="center"/>
    </xf>
    <xf numFmtId="171" fontId="4" fillId="0" borderId="0" xfId="3" applyNumberFormat="1" applyFont="1"/>
    <xf numFmtId="171" fontId="50" fillId="0" borderId="1" xfId="3" applyNumberFormat="1" applyFont="1" applyFill="1" applyBorder="1" applyAlignment="1" applyProtection="1">
      <alignment wrapText="1"/>
      <protection locked="0"/>
    </xf>
    <xf numFmtId="171" fontId="50" fillId="0" borderId="1" xfId="3" applyNumberFormat="1" applyFont="1" applyFill="1" applyBorder="1" applyAlignment="1" applyProtection="1">
      <alignment horizontal="right" wrapText="1"/>
      <protection locked="0"/>
    </xf>
    <xf numFmtId="171" fontId="25" fillId="0" borderId="1" xfId="3" applyNumberFormat="1" applyFont="1" applyFill="1" applyBorder="1" applyAlignment="1" applyProtection="1">
      <alignment horizontal="right" wrapText="1"/>
      <protection locked="0"/>
    </xf>
    <xf numFmtId="171" fontId="32" fillId="0" borderId="1" xfId="3" applyNumberFormat="1" applyFont="1" applyFill="1" applyBorder="1" applyAlignment="1" applyProtection="1">
      <alignment vertical="center" wrapText="1"/>
      <protection locked="0"/>
    </xf>
    <xf numFmtId="14" fontId="32" fillId="3" borderId="1" xfId="2" applyNumberFormat="1" applyFont="1" applyFill="1" applyBorder="1" applyAlignment="1" applyProtection="1">
      <alignment horizontal="center" vertical="center" wrapText="1"/>
      <protection locked="0"/>
    </xf>
    <xf numFmtId="0" fontId="21" fillId="6" borderId="29" xfId="0" applyFont="1" applyFill="1" applyBorder="1" applyAlignment="1">
      <alignment horizontal="center" vertical="center" wrapText="1"/>
    </xf>
    <xf numFmtId="0" fontId="21" fillId="6" borderId="30" xfId="0" applyFont="1" applyFill="1" applyBorder="1" applyAlignment="1">
      <alignment horizontal="center" vertical="center" wrapText="1"/>
    </xf>
    <xf numFmtId="0" fontId="21" fillId="6" borderId="33" xfId="0" applyFont="1" applyFill="1" applyBorder="1" applyAlignment="1">
      <alignment horizontal="center" vertical="center" wrapText="1"/>
    </xf>
    <xf numFmtId="171" fontId="32" fillId="5" borderId="1" xfId="3" applyNumberFormat="1" applyFont="1" applyFill="1" applyBorder="1" applyAlignment="1" applyProtection="1">
      <alignment vertical="center" wrapText="1"/>
    </xf>
    <xf numFmtId="171" fontId="45" fillId="5" borderId="1" xfId="3" applyNumberFormat="1" applyFont="1" applyFill="1" applyBorder="1" applyAlignment="1" applyProtection="1">
      <alignment vertical="center" wrapText="1"/>
    </xf>
    <xf numFmtId="0" fontId="21" fillId="6" borderId="26" xfId="0" applyFont="1" applyFill="1" applyBorder="1" applyAlignment="1">
      <alignment horizontal="center" vertical="center"/>
    </xf>
    <xf numFmtId="171" fontId="8" fillId="5" borderId="1" xfId="3" applyNumberFormat="1" applyFont="1" applyFill="1" applyBorder="1" applyAlignment="1" applyProtection="1">
      <alignment horizontal="center" vertical="center"/>
    </xf>
    <xf numFmtId="171" fontId="44" fillId="6" borderId="1" xfId="3" applyNumberFormat="1" applyFont="1" applyFill="1" applyBorder="1" applyAlignment="1" applyProtection="1">
      <alignment horizontal="center" vertical="center"/>
    </xf>
    <xf numFmtId="0" fontId="21" fillId="6" borderId="32"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21" fillId="6" borderId="33" xfId="0" applyFont="1" applyFill="1" applyBorder="1" applyAlignment="1">
      <alignment horizontal="center" vertical="center"/>
    </xf>
    <xf numFmtId="164" fontId="21" fillId="6" borderId="55" xfId="0" applyNumberFormat="1" applyFont="1" applyFill="1" applyBorder="1" applyAlignment="1">
      <alignment horizontal="center" vertical="center"/>
    </xf>
    <xf numFmtId="0" fontId="21" fillId="6" borderId="40" xfId="0" applyFont="1" applyFill="1" applyBorder="1" applyAlignment="1">
      <alignment horizontal="center" vertical="center"/>
    </xf>
    <xf numFmtId="0" fontId="21" fillId="6" borderId="51" xfId="0" applyFont="1" applyFill="1" applyBorder="1" applyAlignment="1">
      <alignment horizontal="center" vertical="center"/>
    </xf>
    <xf numFmtId="0" fontId="21" fillId="6" borderId="30" xfId="0" applyFont="1" applyFill="1" applyBorder="1" applyAlignment="1">
      <alignment horizontal="center" vertical="center"/>
    </xf>
    <xf numFmtId="0" fontId="21" fillId="6" borderId="10" xfId="0" applyFont="1" applyFill="1" applyBorder="1" applyAlignment="1">
      <alignment horizontal="center" vertical="center"/>
    </xf>
    <xf numFmtId="1" fontId="4" fillId="0" borderId="1" xfId="4" applyNumberFormat="1" applyBorder="1" applyProtection="1">
      <protection locked="0"/>
    </xf>
    <xf numFmtId="1" fontId="4" fillId="5" borderId="1" xfId="4" applyNumberFormat="1" applyFill="1" applyBorder="1"/>
    <xf numFmtId="0" fontId="8" fillId="0" borderId="33" xfId="0" applyFont="1" applyBorder="1" applyAlignment="1" applyProtection="1">
      <alignment horizontal="left" vertical="center"/>
      <protection hidden="1"/>
    </xf>
    <xf numFmtId="0" fontId="50" fillId="5" borderId="1" xfId="0" applyFont="1" applyFill="1" applyBorder="1" applyAlignment="1">
      <alignment vertical="top" wrapText="1"/>
    </xf>
    <xf numFmtId="171" fontId="4" fillId="10" borderId="1" xfId="3" applyNumberFormat="1" applyFont="1" applyFill="1" applyBorder="1"/>
    <xf numFmtId="0" fontId="2" fillId="5" borderId="1" xfId="4" applyFont="1" applyFill="1" applyBorder="1" applyAlignment="1">
      <alignment horizontal="center"/>
    </xf>
    <xf numFmtId="170" fontId="37" fillId="8" borderId="1" xfId="9" applyNumberFormat="1" applyFont="1" applyFill="1" applyBorder="1" applyAlignment="1">
      <alignment horizontal="center" vertical="center" wrapText="1"/>
    </xf>
    <xf numFmtId="169" fontId="38" fillId="0" borderId="1" xfId="9" applyNumberFormat="1" applyFont="1" applyBorder="1"/>
    <xf numFmtId="169" fontId="38" fillId="0" borderId="0" xfId="9" applyNumberFormat="1" applyFont="1"/>
    <xf numFmtId="169" fontId="36" fillId="3" borderId="0" xfId="9" applyNumberFormat="1" applyFont="1" applyFill="1"/>
    <xf numFmtId="0" fontId="39" fillId="9" borderId="1" xfId="9" applyFont="1" applyFill="1" applyBorder="1" applyAlignment="1">
      <alignment horizontal="center" vertical="center" wrapText="1"/>
    </xf>
    <xf numFmtId="169" fontId="36" fillId="7" borderId="1" xfId="9" applyNumberFormat="1" applyFont="1" applyFill="1" applyBorder="1"/>
    <xf numFmtId="171" fontId="32" fillId="5" borderId="11" xfId="3" applyNumberFormat="1" applyFont="1" applyFill="1" applyBorder="1" applyAlignment="1" applyProtection="1">
      <alignment horizontal="center" vertical="center" wrapText="1"/>
    </xf>
    <xf numFmtId="171" fontId="32" fillId="5" borderId="19" xfId="3" applyNumberFormat="1" applyFont="1" applyFill="1" applyBorder="1" applyAlignment="1" applyProtection="1">
      <alignment horizontal="center" vertical="center" wrapText="1"/>
    </xf>
    <xf numFmtId="171" fontId="7" fillId="5" borderId="1" xfId="3" applyNumberFormat="1" applyFont="1" applyFill="1" applyBorder="1" applyAlignment="1" applyProtection="1">
      <alignment horizontal="center" vertical="center"/>
      <protection locked="0"/>
    </xf>
    <xf numFmtId="171" fontId="32" fillId="5" borderId="26" xfId="3" applyNumberFormat="1" applyFont="1" applyFill="1" applyBorder="1" applyAlignment="1" applyProtection="1">
      <alignment horizontal="center" vertical="center" wrapText="1"/>
    </xf>
    <xf numFmtId="171" fontId="32" fillId="5" borderId="27" xfId="3" applyNumberFormat="1" applyFont="1" applyFill="1" applyBorder="1" applyAlignment="1" applyProtection="1">
      <alignment horizontal="center" vertical="center" wrapText="1"/>
    </xf>
    <xf numFmtId="171" fontId="32" fillId="5" borderId="20" xfId="3" applyNumberFormat="1" applyFont="1" applyFill="1" applyBorder="1" applyAlignment="1" applyProtection="1">
      <alignment horizontal="center" vertical="center" wrapText="1"/>
    </xf>
    <xf numFmtId="171" fontId="32" fillId="5" borderId="21" xfId="3" applyNumberFormat="1" applyFont="1" applyFill="1" applyBorder="1" applyAlignment="1" applyProtection="1">
      <alignment horizontal="center" vertical="center" wrapText="1"/>
    </xf>
    <xf numFmtId="0" fontId="21" fillId="6" borderId="13" xfId="0" applyFont="1" applyFill="1" applyBorder="1" applyAlignment="1">
      <alignment horizontal="center" vertical="center" wrapText="1"/>
    </xf>
    <xf numFmtId="0" fontId="21" fillId="6" borderId="0" xfId="0" applyFont="1" applyFill="1" applyAlignment="1">
      <alignment horizontal="center" vertical="center" wrapText="1"/>
    </xf>
    <xf numFmtId="0" fontId="21" fillId="6" borderId="6" xfId="0" applyFont="1" applyFill="1" applyBorder="1" applyAlignment="1">
      <alignment horizontal="center" vertical="center" wrapText="1"/>
    </xf>
    <xf numFmtId="0" fontId="21" fillId="6" borderId="20"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6" borderId="21" xfId="0" applyFont="1" applyFill="1" applyBorder="1" applyAlignment="1">
      <alignment horizontal="center" vertical="center" wrapText="1"/>
    </xf>
    <xf numFmtId="171" fontId="8" fillId="0" borderId="1" xfId="3" applyNumberFormat="1" applyFont="1" applyBorder="1" applyAlignment="1" applyProtection="1">
      <alignment horizontal="center" vertical="center"/>
      <protection locked="0"/>
    </xf>
    <xf numFmtId="171" fontId="7" fillId="5" borderId="1" xfId="3" applyNumberFormat="1" applyFont="1" applyFill="1" applyBorder="1" applyAlignment="1" applyProtection="1">
      <alignment horizontal="center" vertical="center"/>
    </xf>
    <xf numFmtId="0" fontId="14" fillId="0" borderId="8" xfId="0" applyFont="1" applyBorder="1" applyAlignment="1" applyProtection="1">
      <alignment horizontal="center" vertical="center" wrapText="1"/>
      <protection locked="0"/>
    </xf>
    <xf numFmtId="0" fontId="14" fillId="0" borderId="16"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hidden="1"/>
    </xf>
    <xf numFmtId="0" fontId="11" fillId="2" borderId="0" xfId="0" applyFont="1" applyFill="1" applyAlignment="1" applyProtection="1">
      <alignment horizontal="center" vertical="center" wrapText="1"/>
      <protection hidden="1"/>
    </xf>
    <xf numFmtId="0" fontId="11" fillId="2" borderId="16" xfId="0" applyFont="1" applyFill="1" applyBorder="1" applyAlignment="1" applyProtection="1">
      <alignment horizontal="center" vertical="center" wrapText="1"/>
      <protection hidden="1"/>
    </xf>
    <xf numFmtId="0" fontId="11" fillId="2" borderId="5" xfId="0" applyFont="1" applyFill="1" applyBorder="1" applyAlignment="1" applyProtection="1">
      <alignment horizontal="center" vertical="center" wrapText="1"/>
      <protection hidden="1"/>
    </xf>
    <xf numFmtId="0" fontId="11" fillId="2" borderId="8" xfId="0" applyFont="1" applyFill="1" applyBorder="1" applyAlignment="1" applyProtection="1">
      <alignment horizontal="center" vertical="center"/>
      <protection hidden="1"/>
    </xf>
    <xf numFmtId="0" fontId="11" fillId="2" borderId="16" xfId="0" applyFont="1" applyFill="1" applyBorder="1" applyAlignment="1" applyProtection="1">
      <alignment horizontal="center" vertical="center"/>
      <protection hidden="1"/>
    </xf>
    <xf numFmtId="0" fontId="11" fillId="2" borderId="5" xfId="0" applyFont="1" applyFill="1" applyBorder="1" applyAlignment="1" applyProtection="1">
      <alignment horizontal="center" vertical="center"/>
      <protection hidden="1"/>
    </xf>
    <xf numFmtId="0" fontId="11" fillId="2" borderId="58" xfId="0" applyFont="1" applyFill="1" applyBorder="1" applyAlignment="1" applyProtection="1">
      <alignment horizontal="center" vertical="center"/>
      <protection hidden="1"/>
    </xf>
    <xf numFmtId="0" fontId="11" fillId="2" borderId="59" xfId="0" applyFont="1" applyFill="1" applyBorder="1" applyAlignment="1" applyProtection="1">
      <alignment horizontal="center" vertical="center"/>
      <protection hidden="1"/>
    </xf>
    <xf numFmtId="0" fontId="11" fillId="3" borderId="58" xfId="0" applyFont="1" applyFill="1" applyBorder="1" applyAlignment="1" applyProtection="1">
      <alignment horizontal="center" vertical="center"/>
      <protection hidden="1"/>
    </xf>
    <xf numFmtId="0" fontId="11" fillId="3" borderId="59" xfId="0" applyFont="1" applyFill="1" applyBorder="1" applyAlignment="1" applyProtection="1">
      <alignment horizontal="center" vertical="center"/>
      <protection hidden="1"/>
    </xf>
    <xf numFmtId="171" fontId="8" fillId="0" borderId="11" xfId="3" applyNumberFormat="1" applyFont="1" applyBorder="1" applyAlignment="1" applyProtection="1">
      <alignment horizontal="center" vertical="center"/>
      <protection locked="0"/>
    </xf>
    <xf numFmtId="171" fontId="8" fillId="0" borderId="18" xfId="3" applyNumberFormat="1" applyFont="1" applyBorder="1" applyAlignment="1" applyProtection="1">
      <alignment horizontal="center" vertical="center"/>
      <protection locked="0"/>
    </xf>
    <xf numFmtId="171" fontId="8" fillId="0" borderId="19" xfId="3" applyNumberFormat="1" applyFont="1" applyBorder="1" applyAlignment="1" applyProtection="1">
      <alignment horizontal="center" vertical="center"/>
      <protection locked="0"/>
    </xf>
    <xf numFmtId="0" fontId="21" fillId="6" borderId="26" xfId="0" applyFont="1" applyFill="1" applyBorder="1" applyAlignment="1">
      <alignment horizontal="center" vertical="center" wrapText="1"/>
    </xf>
    <xf numFmtId="0" fontId="21" fillId="6" borderId="22" xfId="0" applyFont="1" applyFill="1" applyBorder="1" applyAlignment="1">
      <alignment horizontal="center" vertical="center" wrapText="1"/>
    </xf>
    <xf numFmtId="0" fontId="21" fillId="6" borderId="27" xfId="0" applyFont="1" applyFill="1" applyBorder="1" applyAlignment="1">
      <alignment horizontal="center" vertical="center" wrapText="1"/>
    </xf>
    <xf numFmtId="0" fontId="21" fillId="6" borderId="34" xfId="0" applyFont="1" applyFill="1" applyBorder="1" applyAlignment="1">
      <alignment horizontal="center" vertical="center"/>
    </xf>
    <xf numFmtId="0" fontId="21" fillId="6" borderId="12" xfId="0" applyFont="1" applyFill="1" applyBorder="1" applyAlignment="1">
      <alignment horizontal="center" vertical="center"/>
    </xf>
    <xf numFmtId="0" fontId="34" fillId="0" borderId="18"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21" fillId="6" borderId="18" xfId="0" applyFont="1" applyFill="1" applyBorder="1" applyAlignment="1">
      <alignment horizontal="center" vertical="center" wrapText="1"/>
    </xf>
    <xf numFmtId="0" fontId="21" fillId="6" borderId="19" xfId="0" applyFont="1" applyFill="1" applyBorder="1" applyAlignment="1">
      <alignment horizontal="center" vertical="center" wrapText="1"/>
    </xf>
    <xf numFmtId="0" fontId="21" fillId="6" borderId="34"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34" fillId="0" borderId="34" xfId="0" applyFont="1" applyBorder="1" applyAlignment="1" applyProtection="1">
      <alignment horizontal="center" vertical="center"/>
      <protection locked="0"/>
    </xf>
    <xf numFmtId="14" fontId="34" fillId="0" borderId="18" xfId="0" applyNumberFormat="1" applyFont="1" applyBorder="1" applyAlignment="1" applyProtection="1">
      <alignment horizontal="center" vertical="center" wrapText="1"/>
      <protection locked="0"/>
    </xf>
    <xf numFmtId="14" fontId="34" fillId="0" borderId="19" xfId="0" applyNumberFormat="1" applyFont="1" applyBorder="1" applyAlignment="1" applyProtection="1">
      <alignment horizontal="center" vertical="center" wrapText="1"/>
      <protection locked="0"/>
    </xf>
    <xf numFmtId="0" fontId="21" fillId="6" borderId="11" xfId="0" applyFont="1" applyFill="1" applyBorder="1" applyAlignment="1">
      <alignment horizontal="center" vertical="center" wrapText="1"/>
    </xf>
    <xf numFmtId="0" fontId="33" fillId="7" borderId="4" xfId="0" applyFont="1" applyFill="1" applyBorder="1" applyAlignment="1">
      <alignment horizontal="center" vertical="center"/>
    </xf>
    <xf numFmtId="0" fontId="33" fillId="7" borderId="16" xfId="0" applyFont="1" applyFill="1" applyBorder="1" applyAlignment="1">
      <alignment horizontal="center" vertical="center"/>
    </xf>
    <xf numFmtId="0" fontId="33" fillId="7" borderId="39" xfId="0" applyFont="1" applyFill="1" applyBorder="1" applyAlignment="1">
      <alignment horizontal="center" vertical="center"/>
    </xf>
    <xf numFmtId="0" fontId="33" fillId="7" borderId="42" xfId="0" applyFont="1" applyFill="1" applyBorder="1" applyAlignment="1">
      <alignment horizontal="center" vertical="center"/>
    </xf>
    <xf numFmtId="0" fontId="21" fillId="6" borderId="4"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21" fillId="6" borderId="46" xfId="0" applyFont="1" applyFill="1" applyBorder="1" applyAlignment="1">
      <alignment horizontal="center" vertical="center" wrapText="1"/>
    </xf>
    <xf numFmtId="0" fontId="21" fillId="6" borderId="56" xfId="0" applyFont="1" applyFill="1" applyBorder="1" applyAlignment="1">
      <alignment horizontal="center" vertical="center" wrapText="1"/>
    </xf>
    <xf numFmtId="0" fontId="32" fillId="0" borderId="1" xfId="0" applyFont="1" applyBorder="1" applyAlignment="1" applyProtection="1">
      <alignment horizontal="center" vertical="center"/>
      <protection locked="0"/>
    </xf>
    <xf numFmtId="14" fontId="32" fillId="0" borderId="1" xfId="0" applyNumberFormat="1" applyFont="1" applyBorder="1" applyAlignment="1" applyProtection="1">
      <alignment horizontal="center" vertical="center"/>
      <protection locked="0"/>
    </xf>
    <xf numFmtId="0" fontId="32" fillId="0" borderId="11" xfId="0" applyFont="1" applyBorder="1" applyAlignment="1" applyProtection="1">
      <alignment horizontal="center" vertical="center"/>
      <protection locked="0"/>
    </xf>
    <xf numFmtId="0" fontId="32" fillId="0" borderId="19" xfId="0" applyFont="1" applyBorder="1" applyAlignment="1" applyProtection="1">
      <alignment horizontal="center" vertical="center"/>
      <protection locked="0"/>
    </xf>
    <xf numFmtId="44" fontId="32" fillId="0" borderId="11" xfId="3" applyFont="1" applyFill="1" applyBorder="1" applyAlignment="1" applyProtection="1">
      <alignment horizontal="center" vertical="center"/>
      <protection locked="0"/>
    </xf>
    <xf numFmtId="44" fontId="32" fillId="0" borderId="19" xfId="3" applyFont="1" applyFill="1" applyBorder="1" applyAlignment="1" applyProtection="1">
      <alignment horizontal="center" vertical="center"/>
      <protection locked="0"/>
    </xf>
    <xf numFmtId="164" fontId="32" fillId="5" borderId="18" xfId="0" applyNumberFormat="1" applyFont="1" applyFill="1" applyBorder="1" applyAlignment="1">
      <alignment horizontal="center" vertical="center"/>
    </xf>
    <xf numFmtId="0" fontId="11" fillId="0" borderId="2"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22" xfId="0" applyFont="1" applyBorder="1" applyAlignment="1" applyProtection="1">
      <alignment horizontal="left" vertical="top" wrapText="1"/>
      <protection locked="0"/>
    </xf>
    <xf numFmtId="0" fontId="11" fillId="0" borderId="38" xfId="0" applyFont="1" applyBorder="1" applyAlignment="1" applyProtection="1">
      <alignment horizontal="left" vertical="top" wrapText="1"/>
      <protection locked="0"/>
    </xf>
    <xf numFmtId="0" fontId="11" fillId="0" borderId="23" xfId="0" applyFont="1" applyBorder="1" applyAlignment="1" applyProtection="1">
      <alignment horizontal="left" vertical="top" wrapText="1"/>
      <protection locked="0"/>
    </xf>
    <xf numFmtId="0" fontId="33" fillId="7" borderId="48" xfId="0" applyFont="1" applyFill="1" applyBorder="1" applyAlignment="1">
      <alignment horizontal="center" vertical="center"/>
    </xf>
    <xf numFmtId="0" fontId="33" fillId="7" borderId="47" xfId="0" applyFont="1" applyFill="1" applyBorder="1" applyAlignment="1">
      <alignment horizontal="center" vertical="center"/>
    </xf>
    <xf numFmtId="0" fontId="33" fillId="7" borderId="49" xfId="0" applyFont="1" applyFill="1" applyBorder="1" applyAlignment="1">
      <alignment horizontal="center" vertical="center"/>
    </xf>
    <xf numFmtId="0" fontId="21" fillId="6" borderId="30" xfId="0" applyFont="1" applyFill="1" applyBorder="1" applyAlignment="1">
      <alignment horizontal="center" vertical="center" wrapText="1"/>
    </xf>
    <xf numFmtId="0" fontId="21" fillId="6" borderId="41" xfId="0" applyFont="1" applyFill="1" applyBorder="1" applyAlignment="1">
      <alignment horizontal="center" vertical="center" wrapText="1"/>
    </xf>
    <xf numFmtId="0" fontId="21" fillId="6" borderId="40" xfId="0" applyFont="1" applyFill="1" applyBorder="1" applyAlignment="1">
      <alignment horizontal="center" vertical="center" wrapText="1"/>
    </xf>
    <xf numFmtId="0" fontId="21" fillId="6" borderId="37" xfId="0" applyFont="1" applyFill="1" applyBorder="1" applyAlignment="1">
      <alignment horizontal="center" vertical="center" wrapText="1"/>
    </xf>
    <xf numFmtId="0" fontId="21" fillId="6" borderId="38"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23"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25" xfId="0" applyFont="1" applyFill="1" applyBorder="1" applyAlignment="1">
      <alignment horizontal="center" vertical="center" wrapText="1"/>
    </xf>
    <xf numFmtId="0" fontId="34" fillId="0" borderId="37" xfId="0" applyFont="1" applyBorder="1" applyAlignment="1" applyProtection="1">
      <alignment horizontal="center" vertical="center"/>
      <protection locked="0"/>
    </xf>
    <xf numFmtId="0" fontId="34" fillId="0" borderId="22" xfId="0" applyFont="1" applyBorder="1" applyAlignment="1" applyProtection="1">
      <alignment horizontal="center" vertical="center"/>
      <protection locked="0"/>
    </xf>
    <xf numFmtId="0" fontId="34" fillId="0" borderId="27" xfId="0" applyFont="1" applyBorder="1" applyAlignment="1" applyProtection="1">
      <alignment horizontal="center" vertical="center"/>
      <protection locked="0"/>
    </xf>
    <xf numFmtId="0" fontId="34" fillId="0" borderId="2"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34" fillId="0" borderId="6" xfId="0" applyFont="1" applyBorder="1" applyAlignment="1" applyProtection="1">
      <alignment horizontal="center" vertical="center"/>
      <protection locked="0"/>
    </xf>
    <xf numFmtId="0" fontId="34" fillId="0" borderId="46"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4" fillId="0" borderId="21" xfId="0" applyFont="1" applyBorder="1" applyAlignment="1" applyProtection="1">
      <alignment horizontal="center" vertical="center"/>
      <protection locked="0"/>
    </xf>
    <xf numFmtId="171" fontId="34" fillId="0" borderId="26" xfId="3" applyNumberFormat="1" applyFont="1" applyBorder="1" applyAlignment="1" applyProtection="1">
      <alignment horizontal="center" vertical="center"/>
      <protection locked="0"/>
    </xf>
    <xf numFmtId="171" fontId="34" fillId="0" borderId="27" xfId="3" applyNumberFormat="1" applyFont="1" applyBorder="1" applyAlignment="1" applyProtection="1">
      <alignment horizontal="center" vertical="center"/>
      <protection locked="0"/>
    </xf>
    <xf numFmtId="171" fontId="34" fillId="0" borderId="20" xfId="3" applyNumberFormat="1" applyFont="1" applyBorder="1" applyAlignment="1" applyProtection="1">
      <alignment horizontal="center" vertical="center"/>
      <protection locked="0"/>
    </xf>
    <xf numFmtId="171" fontId="34" fillId="0" borderId="21" xfId="3" applyNumberFormat="1" applyFont="1" applyBorder="1" applyAlignment="1" applyProtection="1">
      <alignment horizontal="center" vertical="center"/>
      <protection locked="0"/>
    </xf>
    <xf numFmtId="0" fontId="21" fillId="6" borderId="1" xfId="0" applyFont="1" applyFill="1" applyBorder="1" applyAlignment="1">
      <alignment horizontal="center" vertical="center"/>
    </xf>
    <xf numFmtId="0" fontId="34" fillId="0" borderId="1" xfId="0" applyFont="1" applyBorder="1" applyAlignment="1" applyProtection="1">
      <alignment horizontal="center" vertical="center"/>
      <protection locked="0"/>
    </xf>
    <xf numFmtId="0" fontId="21" fillId="6" borderId="19" xfId="0" applyFont="1" applyFill="1" applyBorder="1" applyAlignment="1">
      <alignment horizontal="center" vertical="center"/>
    </xf>
    <xf numFmtId="171" fontId="21" fillId="6" borderId="13" xfId="3" applyNumberFormat="1" applyFont="1" applyFill="1" applyBorder="1" applyAlignment="1" applyProtection="1">
      <alignment horizontal="center" vertical="center" wrapText="1"/>
      <protection locked="0"/>
    </xf>
    <xf numFmtId="171" fontId="21" fillId="6" borderId="20" xfId="3" applyNumberFormat="1" applyFont="1" applyFill="1" applyBorder="1" applyAlignment="1" applyProtection="1">
      <alignment horizontal="center" vertical="center" wrapText="1"/>
      <protection locked="0"/>
    </xf>
    <xf numFmtId="0" fontId="21" fillId="6" borderId="11" xfId="0" applyFont="1" applyFill="1" applyBorder="1" applyAlignment="1">
      <alignment horizontal="center" vertical="center"/>
    </xf>
    <xf numFmtId="0" fontId="21" fillId="6" borderId="18" xfId="0" applyFont="1" applyFill="1" applyBorder="1" applyAlignment="1">
      <alignment horizontal="center" vertical="center"/>
    </xf>
    <xf numFmtId="0" fontId="33" fillId="0" borderId="1" xfId="0" applyFont="1" applyBorder="1" applyAlignment="1" applyProtection="1">
      <alignment horizontal="center" vertical="center"/>
      <protection locked="0"/>
    </xf>
    <xf numFmtId="44" fontId="32" fillId="0" borderId="1" xfId="3" applyFont="1" applyFill="1" applyBorder="1" applyAlignment="1" applyProtection="1">
      <alignment horizontal="center" vertical="center"/>
      <protection locked="0"/>
    </xf>
    <xf numFmtId="44" fontId="32" fillId="0" borderId="18" xfId="3" applyFont="1" applyFill="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21" fillId="6" borderId="3" xfId="0" applyFont="1" applyFill="1" applyBorder="1" applyAlignment="1">
      <alignment horizontal="center" vertical="center"/>
    </xf>
    <xf numFmtId="0" fontId="21" fillId="6" borderId="17" xfId="0" applyFont="1" applyFill="1" applyBorder="1" applyAlignment="1">
      <alignment horizontal="center" vertical="center"/>
    </xf>
    <xf numFmtId="44" fontId="21" fillId="6" borderId="43" xfId="0" applyNumberFormat="1" applyFont="1" applyFill="1" applyBorder="1" applyAlignment="1">
      <alignment horizontal="center" vertical="center"/>
    </xf>
    <xf numFmtId="44" fontId="21" fillId="6" borderId="44" xfId="0" applyNumberFormat="1" applyFont="1" applyFill="1" applyBorder="1" applyAlignment="1">
      <alignment horizontal="center" vertical="center"/>
    </xf>
    <xf numFmtId="44" fontId="21" fillId="6" borderId="45" xfId="0" applyNumberFormat="1" applyFont="1" applyFill="1" applyBorder="1" applyAlignment="1">
      <alignment horizontal="center" vertical="center"/>
    </xf>
    <xf numFmtId="44" fontId="21" fillId="6" borderId="19" xfId="0" applyNumberFormat="1" applyFont="1" applyFill="1" applyBorder="1" applyAlignment="1">
      <alignment horizontal="center" vertical="center"/>
    </xf>
    <xf numFmtId="44" fontId="21" fillId="6" borderId="1" xfId="0" applyNumberFormat="1" applyFont="1" applyFill="1" applyBorder="1" applyAlignment="1">
      <alignment horizontal="center" vertical="center"/>
    </xf>
    <xf numFmtId="164" fontId="21" fillId="6" borderId="11" xfId="0" applyNumberFormat="1" applyFont="1" applyFill="1" applyBorder="1" applyAlignment="1">
      <alignment horizontal="center" vertical="center"/>
    </xf>
    <xf numFmtId="0" fontId="33" fillId="7" borderId="57" xfId="0" applyFont="1" applyFill="1" applyBorder="1" applyAlignment="1">
      <alignment horizontal="center" vertical="center"/>
    </xf>
    <xf numFmtId="0" fontId="33" fillId="7" borderId="54" xfId="0" applyFont="1" applyFill="1" applyBorder="1" applyAlignment="1">
      <alignment horizontal="center" vertical="center"/>
    </xf>
    <xf numFmtId="0" fontId="8" fillId="5" borderId="1" xfId="0" applyFont="1" applyFill="1" applyBorder="1" applyAlignment="1">
      <alignment horizontal="center" vertical="center"/>
    </xf>
    <xf numFmtId="0" fontId="33" fillId="7" borderId="52" xfId="0" applyFont="1" applyFill="1" applyBorder="1" applyAlignment="1">
      <alignment horizontal="center" vertical="center"/>
    </xf>
    <xf numFmtId="0" fontId="33" fillId="7" borderId="1" xfId="0" applyFont="1" applyFill="1" applyBorder="1" applyAlignment="1">
      <alignment horizontal="center" vertical="center"/>
    </xf>
    <xf numFmtId="0" fontId="21" fillId="6" borderId="28" xfId="0" applyFont="1" applyFill="1" applyBorder="1" applyAlignment="1">
      <alignment horizontal="center" vertical="center" wrapText="1"/>
    </xf>
    <xf numFmtId="0" fontId="8" fillId="5" borderId="1" xfId="0" applyFont="1" applyFill="1" applyBorder="1" applyAlignment="1" applyProtection="1">
      <alignment horizontal="center" vertical="center"/>
      <protection locked="0"/>
    </xf>
    <xf numFmtId="171" fontId="7" fillId="0" borderId="1" xfId="3" applyNumberFormat="1" applyFont="1" applyBorder="1" applyAlignment="1" applyProtection="1">
      <alignment horizontal="center" vertical="center"/>
      <protection locked="0"/>
    </xf>
    <xf numFmtId="0" fontId="21" fillId="6" borderId="1" xfId="0" applyFont="1" applyFill="1" applyBorder="1" applyAlignment="1">
      <alignment horizontal="center" vertical="center" wrapText="1"/>
    </xf>
    <xf numFmtId="0" fontId="21" fillId="6" borderId="39" xfId="0" applyFont="1" applyFill="1" applyBorder="1" applyAlignment="1">
      <alignment horizontal="center" vertical="center" wrapText="1"/>
    </xf>
    <xf numFmtId="171" fontId="44" fillId="6" borderId="1" xfId="3" applyNumberFormat="1" applyFont="1" applyFill="1" applyBorder="1" applyAlignment="1" applyProtection="1">
      <alignment horizontal="center" vertical="center"/>
    </xf>
    <xf numFmtId="164" fontId="25" fillId="0" borderId="1" xfId="0" applyNumberFormat="1" applyFont="1" applyBorder="1" applyAlignment="1" applyProtection="1">
      <alignment horizontal="center" vertical="center" wrapText="1"/>
      <protection locked="0"/>
    </xf>
    <xf numFmtId="14" fontId="25" fillId="0" borderId="11" xfId="0" applyNumberFormat="1" applyFont="1" applyBorder="1" applyAlignment="1" applyProtection="1">
      <alignment horizontal="center" vertical="center" wrapText="1"/>
      <protection locked="0"/>
    </xf>
    <xf numFmtId="14" fontId="25" fillId="0" borderId="19" xfId="0" applyNumberFormat="1" applyFont="1" applyBorder="1" applyAlignment="1" applyProtection="1">
      <alignment horizontal="center" vertical="center" wrapText="1"/>
      <protection locked="0"/>
    </xf>
    <xf numFmtId="44" fontId="25" fillId="0" borderId="18" xfId="0" applyNumberFormat="1" applyFont="1" applyBorder="1" applyAlignment="1" applyProtection="1">
      <alignment horizontal="center" vertical="center" wrapText="1"/>
      <protection locked="0"/>
    </xf>
    <xf numFmtId="44" fontId="25" fillId="0" borderId="19" xfId="0" applyNumberFormat="1" applyFont="1" applyBorder="1" applyAlignment="1" applyProtection="1">
      <alignment horizontal="center" vertical="center" wrapText="1"/>
      <protection locked="0"/>
    </xf>
    <xf numFmtId="44" fontId="25" fillId="0" borderId="1" xfId="3" applyFont="1" applyFill="1" applyBorder="1" applyAlignment="1" applyProtection="1">
      <alignment horizontal="center" vertical="center" wrapText="1"/>
      <protection locked="0"/>
    </xf>
    <xf numFmtId="164" fontId="25" fillId="0" borderId="11" xfId="0" applyNumberFormat="1" applyFont="1" applyBorder="1" applyAlignment="1" applyProtection="1">
      <alignment horizontal="center" vertical="center" wrapText="1"/>
      <protection locked="0"/>
    </xf>
    <xf numFmtId="164" fontId="25" fillId="0" borderId="19" xfId="0" applyNumberFormat="1" applyFont="1" applyBorder="1" applyAlignment="1" applyProtection="1">
      <alignment horizontal="center" vertical="center" wrapText="1"/>
      <protection locked="0"/>
    </xf>
    <xf numFmtId="14" fontId="25" fillId="0" borderId="1" xfId="0" applyNumberFormat="1" applyFont="1" applyBorder="1" applyAlignment="1" applyProtection="1">
      <alignment horizontal="center" vertical="center" wrapText="1"/>
      <protection locked="0"/>
    </xf>
    <xf numFmtId="164" fontId="12" fillId="0" borderId="1" xfId="0" applyNumberFormat="1" applyFont="1" applyBorder="1" applyAlignment="1" applyProtection="1">
      <alignment horizontal="center" vertical="center" wrapText="1"/>
      <protection locked="0"/>
    </xf>
    <xf numFmtId="0" fontId="21" fillId="6" borderId="36" xfId="0" applyFont="1" applyFill="1" applyBorder="1" applyAlignment="1">
      <alignment horizontal="center" vertical="center"/>
    </xf>
    <xf numFmtId="0" fontId="21" fillId="6" borderId="35" xfId="0" applyFont="1" applyFill="1" applyBorder="1" applyAlignment="1">
      <alignment horizontal="center" vertical="center"/>
    </xf>
    <xf numFmtId="0" fontId="21" fillId="6" borderId="51" xfId="0" applyFont="1" applyFill="1" applyBorder="1" applyAlignment="1">
      <alignment horizontal="center" vertical="center"/>
    </xf>
    <xf numFmtId="164" fontId="21" fillId="6" borderId="35" xfId="0" applyNumberFormat="1" applyFont="1" applyFill="1" applyBorder="1" applyAlignment="1">
      <alignment horizontal="center" vertical="center"/>
    </xf>
    <xf numFmtId="164" fontId="21" fillId="6" borderId="51" xfId="0" applyNumberFormat="1" applyFont="1" applyFill="1" applyBorder="1" applyAlignment="1">
      <alignment horizontal="center" vertical="center"/>
    </xf>
    <xf numFmtId="164" fontId="21" fillId="6" borderId="26" xfId="0" applyNumberFormat="1" applyFont="1" applyFill="1" applyBorder="1" applyAlignment="1">
      <alignment horizontal="center" vertical="center"/>
    </xf>
    <xf numFmtId="164" fontId="21" fillId="6" borderId="27" xfId="0" applyNumberFormat="1" applyFont="1" applyFill="1" applyBorder="1" applyAlignment="1">
      <alignment horizontal="center" vertical="center"/>
    </xf>
    <xf numFmtId="0" fontId="11" fillId="0" borderId="2"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21" fillId="6" borderId="53" xfId="0" applyFont="1" applyFill="1" applyBorder="1" applyAlignment="1">
      <alignment horizontal="center" vertical="center"/>
    </xf>
    <xf numFmtId="0" fontId="21" fillId="6" borderId="10" xfId="0" applyFont="1" applyFill="1" applyBorder="1" applyAlignment="1">
      <alignment horizontal="center" vertical="center"/>
    </xf>
    <xf numFmtId="0" fontId="11" fillId="0" borderId="50" xfId="0" applyFont="1" applyBorder="1" applyAlignment="1" applyProtection="1">
      <alignment horizontal="center" vertical="center"/>
      <protection locked="0"/>
    </xf>
    <xf numFmtId="0" fontId="11" fillId="0" borderId="35" xfId="0" applyFont="1" applyBorder="1" applyAlignment="1" applyProtection="1">
      <alignment horizontal="center" vertical="center"/>
      <protection locked="0"/>
    </xf>
    <xf numFmtId="0" fontId="11" fillId="0" borderId="51"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33" fillId="7" borderId="43"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45" xfId="0" applyFont="1" applyFill="1" applyBorder="1" applyAlignment="1">
      <alignment horizontal="center" vertical="center"/>
    </xf>
    <xf numFmtId="0" fontId="27" fillId="3" borderId="2" xfId="0" applyFont="1" applyFill="1" applyBorder="1" applyAlignment="1" applyProtection="1">
      <alignment horizontal="justify" vertical="center" wrapText="1"/>
      <protection locked="0"/>
    </xf>
    <xf numFmtId="0" fontId="14" fillId="3" borderId="0" xfId="0" applyFont="1" applyFill="1" applyAlignment="1" applyProtection="1">
      <alignment horizontal="justify" vertical="center"/>
      <protection locked="0"/>
    </xf>
    <xf numFmtId="0" fontId="14" fillId="3" borderId="23" xfId="0" applyFont="1" applyFill="1" applyBorder="1" applyAlignment="1" applyProtection="1">
      <alignment horizontal="justify" vertical="center"/>
      <protection locked="0"/>
    </xf>
    <xf numFmtId="0" fontId="14" fillId="3" borderId="2" xfId="0" applyFont="1" applyFill="1" applyBorder="1" applyAlignment="1" applyProtection="1">
      <alignment horizontal="justify" vertical="center"/>
      <protection locked="0"/>
    </xf>
    <xf numFmtId="0" fontId="14" fillId="3" borderId="3" xfId="0" applyFont="1" applyFill="1" applyBorder="1" applyAlignment="1" applyProtection="1">
      <alignment horizontal="justify" vertical="center"/>
      <protection locked="0"/>
    </xf>
    <xf numFmtId="0" fontId="14" fillId="3" borderId="17" xfId="0" applyFont="1" applyFill="1" applyBorder="1" applyAlignment="1" applyProtection="1">
      <alignment horizontal="justify" vertical="center"/>
      <protection locked="0"/>
    </xf>
    <xf numFmtId="0" fontId="14" fillId="3" borderId="25" xfId="0" applyFont="1" applyFill="1" applyBorder="1" applyAlignment="1" applyProtection="1">
      <alignment horizontal="justify" vertical="center"/>
      <protection locked="0"/>
    </xf>
    <xf numFmtId="0" fontId="27" fillId="0" borderId="4" xfId="0" applyFont="1" applyBorder="1" applyAlignment="1" applyProtection="1">
      <alignment horizontal="justify" vertical="center" wrapText="1"/>
      <protection locked="0"/>
    </xf>
    <xf numFmtId="0" fontId="27" fillId="0" borderId="16" xfId="0" applyFont="1" applyBorder="1" applyAlignment="1" applyProtection="1">
      <alignment horizontal="justify" vertical="center" wrapText="1"/>
      <protection locked="0"/>
    </xf>
    <xf numFmtId="0" fontId="27" fillId="0" borderId="9" xfId="0" applyFont="1" applyBorder="1" applyAlignment="1" applyProtection="1">
      <alignment horizontal="justify" vertical="center" wrapText="1"/>
      <protection locked="0"/>
    </xf>
    <xf numFmtId="0" fontId="27" fillId="0" borderId="3" xfId="0" applyFont="1" applyBorder="1" applyAlignment="1" applyProtection="1">
      <alignment horizontal="justify" vertical="center" wrapText="1"/>
      <protection locked="0"/>
    </xf>
    <xf numFmtId="0" fontId="27" fillId="0" borderId="17" xfId="0" applyFont="1" applyBorder="1" applyAlignment="1" applyProtection="1">
      <alignment horizontal="justify" vertical="center" wrapText="1"/>
      <protection locked="0"/>
    </xf>
    <xf numFmtId="0" fontId="27" fillId="0" borderId="25" xfId="0" applyFont="1" applyBorder="1" applyAlignment="1" applyProtection="1">
      <alignment horizontal="justify" vertical="center" wrapText="1"/>
      <protection locked="0"/>
    </xf>
    <xf numFmtId="0" fontId="33" fillId="7" borderId="9" xfId="0" applyFont="1" applyFill="1" applyBorder="1" applyAlignment="1">
      <alignment horizontal="center" vertical="center"/>
    </xf>
    <xf numFmtId="0" fontId="21" fillId="6" borderId="29" xfId="0" applyFont="1" applyFill="1" applyBorder="1" applyAlignment="1">
      <alignment horizontal="center" vertical="center"/>
    </xf>
    <xf numFmtId="0" fontId="21" fillId="6" borderId="30" xfId="0" applyFont="1" applyFill="1" applyBorder="1" applyAlignment="1">
      <alignment horizontal="center" vertical="center"/>
    </xf>
    <xf numFmtId="0" fontId="11" fillId="0" borderId="41"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40" xfId="0" applyFont="1" applyBorder="1" applyAlignment="1" applyProtection="1">
      <alignment horizontal="center" vertical="center"/>
      <protection locked="0"/>
    </xf>
    <xf numFmtId="0" fontId="11" fillId="0" borderId="30" xfId="0" applyFont="1" applyBorder="1" applyAlignment="1" applyProtection="1">
      <alignment horizontal="center" vertical="center"/>
      <protection locked="0"/>
    </xf>
    <xf numFmtId="0" fontId="11" fillId="0" borderId="31" xfId="0" applyFont="1" applyBorder="1" applyAlignment="1" applyProtection="1">
      <alignment horizontal="center" vertical="center"/>
      <protection locked="0"/>
    </xf>
    <xf numFmtId="171" fontId="47" fillId="5" borderId="11" xfId="3" applyNumberFormat="1" applyFont="1" applyFill="1" applyBorder="1" applyAlignment="1" applyProtection="1">
      <alignment horizontal="center" vertical="center" wrapText="1"/>
    </xf>
    <xf numFmtId="171" fontId="47" fillId="5" borderId="19" xfId="3" applyNumberFormat="1" applyFont="1" applyFill="1" applyBorder="1" applyAlignment="1" applyProtection="1">
      <alignment horizontal="center" vertical="center" wrapText="1"/>
    </xf>
    <xf numFmtId="171" fontId="32" fillId="5" borderId="1" xfId="3" applyNumberFormat="1" applyFont="1" applyFill="1" applyBorder="1" applyAlignment="1" applyProtection="1">
      <alignment horizontal="center" vertical="center" wrapText="1"/>
    </xf>
    <xf numFmtId="171" fontId="32" fillId="0" borderId="1" xfId="3" applyNumberFormat="1" applyFont="1" applyFill="1" applyBorder="1" applyAlignment="1" applyProtection="1">
      <alignment horizontal="center" vertical="center" wrapText="1"/>
      <protection locked="0"/>
    </xf>
    <xf numFmtId="9" fontId="32" fillId="5" borderId="28" xfId="2" applyFont="1" applyFill="1" applyBorder="1" applyAlignment="1" applyProtection="1">
      <alignment horizontal="center" vertical="center" wrapText="1"/>
    </xf>
    <xf numFmtId="9" fontId="32" fillId="5" borderId="57" xfId="2" applyFont="1" applyFill="1" applyBorder="1" applyAlignment="1" applyProtection="1">
      <alignment horizontal="center" vertical="center" wrapText="1"/>
    </xf>
    <xf numFmtId="9" fontId="32" fillId="5" borderId="52" xfId="2" applyFont="1" applyFill="1" applyBorder="1" applyAlignment="1" applyProtection="1">
      <alignment horizontal="center" vertical="center" wrapText="1"/>
    </xf>
    <xf numFmtId="9" fontId="32" fillId="5" borderId="1" xfId="2" applyFont="1" applyFill="1" applyBorder="1" applyAlignment="1" applyProtection="1">
      <alignment horizontal="center" vertical="center" wrapText="1"/>
    </xf>
    <xf numFmtId="0" fontId="35" fillId="0" borderId="17" xfId="4" applyFont="1" applyBorder="1" applyAlignment="1">
      <alignment horizontal="center"/>
    </xf>
    <xf numFmtId="0" fontId="3" fillId="0" borderId="11" xfId="4" applyFont="1" applyBorder="1" applyAlignment="1">
      <alignment horizontal="center" vertical="top" wrapText="1"/>
    </xf>
    <xf numFmtId="0" fontId="3" fillId="0" borderId="18" xfId="4" applyFont="1" applyBorder="1" applyAlignment="1">
      <alignment horizontal="center" vertical="top" wrapText="1"/>
    </xf>
    <xf numFmtId="0" fontId="3" fillId="0" borderId="19" xfId="4" applyFont="1" applyBorder="1" applyAlignment="1">
      <alignment horizontal="center" vertical="top" wrapText="1"/>
    </xf>
    <xf numFmtId="170" fontId="37" fillId="8" borderId="1" xfId="9" applyNumberFormat="1" applyFont="1" applyFill="1" applyBorder="1" applyAlignment="1">
      <alignment horizontal="center" vertical="center" wrapText="1"/>
    </xf>
    <xf numFmtId="0" fontId="37" fillId="8" borderId="1" xfId="9" applyFont="1" applyFill="1" applyBorder="1" applyAlignment="1">
      <alignment horizontal="center" vertical="center" wrapText="1"/>
    </xf>
    <xf numFmtId="0" fontId="35" fillId="0" borderId="24" xfId="9" applyFont="1" applyBorder="1" applyAlignment="1">
      <alignment horizontal="center"/>
    </xf>
  </cellXfs>
  <cellStyles count="12">
    <cellStyle name="Euro" xfId="1" xr:uid="{00000000-0005-0000-0000-000000000000}"/>
    <cellStyle name="Millares 2" xfId="6" xr:uid="{00000000-0005-0000-0000-000001000000}"/>
    <cellStyle name="Millares 2 2" xfId="11" xr:uid="{04BEFC0C-C981-412B-BCAF-277760B74160}"/>
    <cellStyle name="Moneda" xfId="3" builtinId="4"/>
    <cellStyle name="Moneda 2" xfId="8" xr:uid="{917A5F8C-9BF1-485C-BDDE-52304A2DFC89}"/>
    <cellStyle name="Normal" xfId="0" builtinId="0"/>
    <cellStyle name="Normal 2" xfId="4" xr:uid="{00000000-0005-0000-0000-000004000000}"/>
    <cellStyle name="Normal 2 2" xfId="9" xr:uid="{5F62368A-5B31-4AAA-8A4B-C7D6E51BCFC6}"/>
    <cellStyle name="Porcentaje" xfId="2" builtinId="5"/>
    <cellStyle name="Porcentaje 2" xfId="5" xr:uid="{00000000-0005-0000-0000-000006000000}"/>
    <cellStyle name="Porcentaje 2 2" xfId="10" xr:uid="{684F3930-2D48-42D3-B5E9-7994BD87216C}"/>
    <cellStyle name="Porcentaje 3" xfId="7" xr:uid="{AD382E5B-E6C5-45B9-86CD-928E33DCCFB0}"/>
  </cellStyles>
  <dxfs count="6">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rgb="FFFF0000"/>
      </font>
    </dxf>
  </dxfs>
  <tableStyles count="0" defaultTableStyle="TableStyleMedium9" defaultPivotStyle="PivotStyleLight16"/>
  <colors>
    <mruColors>
      <color rgb="FFDDDDDD"/>
      <color rgb="FFB8F600"/>
      <color rgb="FF183E34"/>
      <color rgb="FFC7F425"/>
      <color rgb="FFE4B33C"/>
      <color rgb="FFDEFF64"/>
      <color rgb="FFDEED1B"/>
      <color rgb="FFEFCA18"/>
      <color rgb="FF05D80A"/>
      <color rgb="FF0A8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924751</xdr:colOff>
      <xdr:row>1</xdr:row>
      <xdr:rowOff>76530</xdr:rowOff>
    </xdr:from>
    <xdr:to>
      <xdr:col>2</xdr:col>
      <xdr:colOff>1316181</xdr:colOff>
      <xdr:row>3</xdr:row>
      <xdr:rowOff>414458</xdr:rowOff>
    </xdr:to>
    <xdr:pic>
      <xdr:nvPicPr>
        <xdr:cNvPr id="2" name="Imagen 1">
          <a:extLst>
            <a:ext uri="{FF2B5EF4-FFF2-40B4-BE49-F238E27FC236}">
              <a16:creationId xmlns:a16="http://schemas.microsoft.com/office/drawing/2014/main" id="{BA2C0C9F-5DBA-44A0-94CE-250357A797E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047" t="12381" r="17718" b="12326"/>
        <a:stretch/>
      </xdr:blipFill>
      <xdr:spPr bwMode="auto">
        <a:xfrm>
          <a:off x="1104860" y="201221"/>
          <a:ext cx="1347394" cy="1390873"/>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yeimy acosta" id="{2FB8BA2E-FE5E-414C-8158-30A9D815F0E9}" userId="acdd3f3782c39357"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R12" dT="2024-12-27T15:35:30.96" personId="{2FB8BA2E-FE5E-414C-8158-30A9D815F0E9}" id="{41F56CFA-CBE2-424F-8146-A0BCDF89541B}">
    <text>Esta fecha se refiere a la fecha final del contrato terminado anticipadamente tomado del acta de terminación anticipada.</text>
  </threadedComment>
  <threadedComment ref="J71" dT="2024-12-27T17:12:14.12" personId="{2FB8BA2E-FE5E-414C-8158-30A9D815F0E9}" id="{86BDA3E0-71AD-4CC3-96FA-EA8A67EECB91}">
    <text xml:space="preserve">Luz Adriana Vela Avendaño:
calculado # dias  se debe tener en cuenta  si el desplazmaiento es pernoctando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4D128-D2C3-4126-AACA-3DD87A1A6E80}">
  <sheetPr>
    <tabColor rgb="FFC7F425"/>
    <pageSetUpPr fitToPage="1"/>
  </sheetPr>
  <dimension ref="B1:U103"/>
  <sheetViews>
    <sheetView showGridLines="0" tabSelected="1" zoomScale="55" zoomScaleNormal="55" zoomScaleSheetLayoutView="70" zoomScalePageLayoutView="70" workbookViewId="0"/>
  </sheetViews>
  <sheetFormatPr baseColWidth="10" defaultColWidth="11.44140625" defaultRowHeight="0" customHeight="1" zeroHeight="1"/>
  <cols>
    <col min="1" max="1" width="2.6640625" style="1" customWidth="1"/>
    <col min="2" max="2" width="14" style="2" customWidth="1"/>
    <col min="3" max="3" width="30.5546875" style="3" customWidth="1"/>
    <col min="4" max="6" width="15" style="3" customWidth="1"/>
    <col min="7" max="7" width="27" style="3" customWidth="1"/>
    <col min="8" max="8" width="22" style="3" customWidth="1"/>
    <col min="9" max="9" width="7.88671875" style="3" customWidth="1"/>
    <col min="10" max="10" width="37" style="3" customWidth="1"/>
    <col min="11" max="11" width="26.5546875" style="2" customWidth="1"/>
    <col min="12" max="12" width="26.44140625" style="2" customWidth="1"/>
    <col min="13" max="13" width="15.33203125" style="2" hidden="1" customWidth="1"/>
    <col min="14" max="14" width="37.33203125" style="2" customWidth="1"/>
    <col min="15" max="15" width="12.44140625" style="2" customWidth="1"/>
    <col min="16" max="16" width="24.109375" style="2" customWidth="1"/>
    <col min="17" max="17" width="12.6640625" style="1" customWidth="1"/>
    <col min="18" max="18" width="29" style="2" customWidth="1"/>
    <col min="19" max="19" width="12.44140625" style="1" customWidth="1"/>
    <col min="20" max="20" width="49.88671875" style="1" customWidth="1"/>
    <col min="21" max="21" width="13.33203125" style="1" bestFit="1" customWidth="1"/>
    <col min="22" max="24" width="11.44140625" style="1"/>
    <col min="25" max="25" width="11.44140625" style="1" customWidth="1"/>
    <col min="26" max="27" width="11.44140625" style="1"/>
    <col min="28" max="16383" width="11.44140625" style="1" customWidth="1"/>
    <col min="16384" max="16384" width="11.44140625" style="1"/>
  </cols>
  <sheetData>
    <row r="1" spans="2:20" ht="9.6" customHeight="1" thickBot="1"/>
    <row r="2" spans="2:20" ht="39.9" customHeight="1">
      <c r="B2" s="5"/>
      <c r="C2" s="6"/>
      <c r="D2" s="118" t="s">
        <v>168</v>
      </c>
      <c r="E2" s="119"/>
      <c r="F2" s="119"/>
      <c r="G2" s="119"/>
      <c r="H2" s="119"/>
      <c r="I2" s="119"/>
      <c r="J2" s="119"/>
      <c r="K2" s="119"/>
      <c r="L2" s="119"/>
      <c r="M2" s="119"/>
      <c r="N2" s="119"/>
      <c r="O2" s="119"/>
      <c r="P2" s="119"/>
      <c r="Q2" s="120"/>
      <c r="R2" s="30" t="s">
        <v>91</v>
      </c>
    </row>
    <row r="3" spans="2:20" ht="43.5" customHeight="1">
      <c r="B3" s="7"/>
      <c r="C3" s="8"/>
      <c r="D3" s="121"/>
      <c r="E3" s="122"/>
      <c r="F3" s="122"/>
      <c r="G3" s="122"/>
      <c r="H3" s="122"/>
      <c r="I3" s="122"/>
      <c r="J3" s="122"/>
      <c r="K3" s="122"/>
      <c r="L3" s="122"/>
      <c r="M3" s="122"/>
      <c r="N3" s="122"/>
      <c r="O3" s="122"/>
      <c r="P3" s="122"/>
      <c r="Q3" s="123"/>
      <c r="R3" s="93" t="s">
        <v>169</v>
      </c>
    </row>
    <row r="4" spans="2:20" ht="37.5" customHeight="1" thickBot="1">
      <c r="B4" s="21"/>
      <c r="C4" s="17"/>
      <c r="D4" s="124"/>
      <c r="E4" s="125"/>
      <c r="F4" s="125"/>
      <c r="G4" s="125"/>
      <c r="H4" s="125"/>
      <c r="I4" s="125"/>
      <c r="J4" s="125"/>
      <c r="K4" s="125"/>
      <c r="L4" s="125"/>
      <c r="M4" s="125"/>
      <c r="N4" s="125"/>
      <c r="O4" s="125"/>
      <c r="P4" s="125"/>
      <c r="Q4" s="126"/>
      <c r="R4" s="31" t="s">
        <v>92</v>
      </c>
    </row>
    <row r="5" spans="2:20" ht="42" hidden="1" customHeight="1" thickBot="1">
      <c r="B5" s="127" t="s">
        <v>0</v>
      </c>
      <c r="C5" s="128"/>
      <c r="D5" s="129"/>
      <c r="E5" s="129"/>
      <c r="F5" s="129"/>
      <c r="G5" s="130"/>
      <c r="H5" s="131" t="s">
        <v>1</v>
      </c>
      <c r="I5" s="132"/>
      <c r="J5" s="133"/>
      <c r="K5" s="44"/>
      <c r="L5" s="134" t="s">
        <v>2</v>
      </c>
      <c r="M5" s="135"/>
      <c r="N5" s="136"/>
      <c r="O5" s="137"/>
      <c r="P5" s="131" t="s">
        <v>3</v>
      </c>
      <c r="Q5" s="133"/>
      <c r="R5" s="22"/>
    </row>
    <row r="6" spans="2:20" ht="42" customHeight="1" thickBot="1">
      <c r="B6" s="156" t="s">
        <v>132</v>
      </c>
      <c r="C6" s="157"/>
      <c r="D6" s="158"/>
      <c r="E6" s="158"/>
      <c r="F6" s="158"/>
      <c r="G6" s="158"/>
      <c r="H6" s="158"/>
      <c r="I6" s="158"/>
      <c r="J6" s="158"/>
      <c r="K6" s="158"/>
      <c r="L6" s="158"/>
      <c r="M6" s="158"/>
      <c r="N6" s="158"/>
      <c r="O6" s="158"/>
      <c r="P6" s="158"/>
      <c r="Q6" s="158"/>
      <c r="R6" s="159"/>
    </row>
    <row r="7" spans="2:20" ht="42" customHeight="1">
      <c r="B7" s="160" t="s">
        <v>6</v>
      </c>
      <c r="C7" s="161"/>
      <c r="D7" s="189"/>
      <c r="E7" s="189"/>
      <c r="F7" s="189"/>
      <c r="G7" s="190"/>
      <c r="H7" s="206" t="s">
        <v>4</v>
      </c>
      <c r="I7" s="207"/>
      <c r="J7" s="203"/>
      <c r="K7" s="146"/>
      <c r="L7" s="146"/>
      <c r="M7" s="56"/>
      <c r="N7" s="142" t="s">
        <v>7</v>
      </c>
      <c r="O7" s="143"/>
      <c r="P7" s="155" t="s">
        <v>5</v>
      </c>
      <c r="Q7" s="149"/>
      <c r="R7" s="23"/>
    </row>
    <row r="8" spans="2:20" ht="58.5" customHeight="1">
      <c r="B8" s="162"/>
      <c r="C8" s="163"/>
      <c r="D8" s="195"/>
      <c r="E8" s="195"/>
      <c r="F8" s="195"/>
      <c r="G8" s="196"/>
      <c r="H8" s="141" t="s">
        <v>90</v>
      </c>
      <c r="I8" s="142"/>
      <c r="J8" s="143"/>
      <c r="K8" s="189"/>
      <c r="L8" s="190"/>
      <c r="M8" s="56"/>
      <c r="N8" s="111"/>
      <c r="O8" s="112"/>
      <c r="P8" s="207" t="s">
        <v>8</v>
      </c>
      <c r="Q8" s="203"/>
      <c r="R8" s="24"/>
      <c r="S8" s="54"/>
      <c r="T8" s="55"/>
    </row>
    <row r="9" spans="2:20" ht="42" customHeight="1">
      <c r="B9" s="144" t="s">
        <v>82</v>
      </c>
      <c r="C9" s="145"/>
      <c r="D9" s="146"/>
      <c r="E9" s="146"/>
      <c r="F9" s="146"/>
      <c r="G9" s="147"/>
      <c r="H9" s="113"/>
      <c r="I9" s="114"/>
      <c r="J9" s="115"/>
      <c r="K9" s="195"/>
      <c r="L9" s="196"/>
      <c r="M9" s="56"/>
      <c r="N9" s="111"/>
      <c r="O9" s="112"/>
      <c r="P9" s="148" t="s">
        <v>124</v>
      </c>
      <c r="Q9" s="149"/>
      <c r="R9" s="24"/>
      <c r="S9" s="53"/>
    </row>
    <row r="10" spans="2:20" ht="63" customHeight="1">
      <c r="B10" s="150" t="s">
        <v>106</v>
      </c>
      <c r="C10" s="151"/>
      <c r="D10" s="152"/>
      <c r="E10" s="146"/>
      <c r="F10" s="146"/>
      <c r="G10" s="147"/>
      <c r="H10" s="141" t="s">
        <v>84</v>
      </c>
      <c r="I10" s="142"/>
      <c r="J10" s="143"/>
      <c r="K10" s="153" t="str">
        <f>+IF(D10="NO","NO APLICA","")</f>
        <v/>
      </c>
      <c r="L10" s="154"/>
      <c r="M10" s="56"/>
      <c r="N10" s="111"/>
      <c r="O10" s="112"/>
      <c r="P10" s="155" t="s">
        <v>94</v>
      </c>
      <c r="Q10" s="149"/>
      <c r="R10" s="24"/>
    </row>
    <row r="11" spans="2:20" ht="70.5" customHeight="1">
      <c r="B11" s="182" t="s">
        <v>17</v>
      </c>
      <c r="C11" s="183"/>
      <c r="D11" s="188" t="str">
        <f>+IF(D10="NO","NO APLICA","")</f>
        <v/>
      </c>
      <c r="E11" s="189"/>
      <c r="F11" s="189"/>
      <c r="G11" s="190"/>
      <c r="H11" s="201" t="s">
        <v>18</v>
      </c>
      <c r="I11" s="201"/>
      <c r="J11" s="201"/>
      <c r="K11" s="202"/>
      <c r="L11" s="202"/>
      <c r="M11" s="56"/>
      <c r="N11" s="111"/>
      <c r="O11" s="112"/>
      <c r="P11" s="155" t="s">
        <v>170</v>
      </c>
      <c r="Q11" s="149"/>
      <c r="R11" s="25"/>
    </row>
    <row r="12" spans="2:20" ht="70.5" customHeight="1">
      <c r="B12" s="184"/>
      <c r="C12" s="185"/>
      <c r="D12" s="191"/>
      <c r="E12" s="192"/>
      <c r="F12" s="192"/>
      <c r="G12" s="193"/>
      <c r="H12" s="141" t="s">
        <v>85</v>
      </c>
      <c r="I12" s="142"/>
      <c r="J12" s="143"/>
      <c r="K12" s="197"/>
      <c r="L12" s="198"/>
      <c r="M12" s="204">
        <f>+K12/30</f>
        <v>0</v>
      </c>
      <c r="N12" s="111"/>
      <c r="O12" s="112"/>
      <c r="P12" s="155" t="s">
        <v>93</v>
      </c>
      <c r="Q12" s="203"/>
      <c r="R12" s="25"/>
    </row>
    <row r="13" spans="2:20" ht="70.5" customHeight="1" thickBot="1">
      <c r="B13" s="186"/>
      <c r="C13" s="187"/>
      <c r="D13" s="194"/>
      <c r="E13" s="195"/>
      <c r="F13" s="195"/>
      <c r="G13" s="196"/>
      <c r="H13" s="113"/>
      <c r="I13" s="114"/>
      <c r="J13" s="115"/>
      <c r="K13" s="199"/>
      <c r="L13" s="200"/>
      <c r="M13" s="205"/>
      <c r="N13" s="114"/>
      <c r="O13" s="115"/>
      <c r="P13" s="155" t="s">
        <v>83</v>
      </c>
      <c r="Q13" s="149"/>
      <c r="R13" s="25"/>
    </row>
    <row r="14" spans="2:20" ht="36" customHeight="1">
      <c r="B14" s="171" t="s">
        <v>9</v>
      </c>
      <c r="C14" s="172"/>
      <c r="D14" s="173"/>
      <c r="E14" s="173"/>
      <c r="F14" s="173"/>
      <c r="G14" s="173"/>
      <c r="H14" s="173"/>
      <c r="I14" s="173"/>
      <c r="J14" s="173"/>
      <c r="K14" s="173"/>
      <c r="L14" s="173"/>
      <c r="M14" s="173"/>
      <c r="N14" s="173"/>
      <c r="O14" s="173"/>
      <c r="P14" s="173"/>
      <c r="Q14" s="173"/>
      <c r="R14" s="174"/>
    </row>
    <row r="15" spans="2:20" ht="12" customHeight="1">
      <c r="B15" s="171"/>
      <c r="C15" s="172"/>
      <c r="D15" s="172"/>
      <c r="E15" s="172"/>
      <c r="F15" s="172"/>
      <c r="G15" s="172"/>
      <c r="H15" s="172"/>
      <c r="I15" s="172"/>
      <c r="J15" s="172"/>
      <c r="K15" s="172"/>
      <c r="L15" s="172"/>
      <c r="M15" s="172"/>
      <c r="N15" s="172"/>
      <c r="O15" s="172"/>
      <c r="P15" s="172"/>
      <c r="Q15" s="172"/>
      <c r="R15" s="175"/>
    </row>
    <row r="16" spans="2:20" ht="13.5" hidden="1" customHeight="1">
      <c r="B16" s="171"/>
      <c r="C16" s="172"/>
      <c r="D16" s="172"/>
      <c r="E16" s="172"/>
      <c r="F16" s="172"/>
      <c r="G16" s="172"/>
      <c r="H16" s="172"/>
      <c r="I16" s="172"/>
      <c r="J16" s="172"/>
      <c r="K16" s="172"/>
      <c r="L16" s="172"/>
      <c r="M16" s="172"/>
      <c r="N16" s="172"/>
      <c r="O16" s="172"/>
      <c r="P16" s="172"/>
      <c r="Q16" s="172"/>
      <c r="R16" s="175"/>
    </row>
    <row r="17" spans="2:18" ht="76.5" customHeight="1" thickBot="1">
      <c r="B17" s="171"/>
      <c r="C17" s="172"/>
      <c r="D17" s="172"/>
      <c r="E17" s="172"/>
      <c r="F17" s="172"/>
      <c r="G17" s="172"/>
      <c r="H17" s="172"/>
      <c r="I17" s="172"/>
      <c r="J17" s="172"/>
      <c r="K17" s="172"/>
      <c r="L17" s="172"/>
      <c r="M17" s="172"/>
      <c r="N17" s="172"/>
      <c r="O17" s="172"/>
      <c r="P17" s="172"/>
      <c r="Q17" s="172"/>
      <c r="R17" s="175"/>
    </row>
    <row r="18" spans="2:18" ht="33.75" hidden="1" customHeight="1" thickBot="1">
      <c r="B18" s="171"/>
      <c r="C18" s="172"/>
      <c r="D18" s="172"/>
      <c r="E18" s="172"/>
      <c r="F18" s="172"/>
      <c r="G18" s="172"/>
      <c r="H18" s="172"/>
      <c r="I18" s="172"/>
      <c r="J18" s="172"/>
      <c r="K18" s="172"/>
      <c r="L18" s="172"/>
      <c r="M18" s="172"/>
      <c r="N18" s="172"/>
      <c r="O18" s="172"/>
      <c r="P18" s="172"/>
      <c r="Q18" s="172"/>
      <c r="R18" s="175"/>
    </row>
    <row r="19" spans="2:18" ht="42" customHeight="1" thickBot="1">
      <c r="B19" s="176" t="s">
        <v>68</v>
      </c>
      <c r="C19" s="177"/>
      <c r="D19" s="177"/>
      <c r="E19" s="177"/>
      <c r="F19" s="177"/>
      <c r="G19" s="177"/>
      <c r="H19" s="177"/>
      <c r="I19" s="177"/>
      <c r="J19" s="177"/>
      <c r="K19" s="177"/>
      <c r="L19" s="177"/>
      <c r="M19" s="177"/>
      <c r="N19" s="177"/>
      <c r="O19" s="177"/>
      <c r="P19" s="177"/>
      <c r="Q19" s="177"/>
      <c r="R19" s="178"/>
    </row>
    <row r="20" spans="2:18" s="11" customFormat="1" ht="96" customHeight="1">
      <c r="B20" s="75" t="s">
        <v>66</v>
      </c>
      <c r="C20" s="179" t="s">
        <v>69</v>
      </c>
      <c r="D20" s="179"/>
      <c r="E20" s="179" t="s">
        <v>70</v>
      </c>
      <c r="F20" s="179"/>
      <c r="G20" s="76" t="s">
        <v>80</v>
      </c>
      <c r="H20" s="76" t="s">
        <v>88</v>
      </c>
      <c r="I20" s="180" t="s">
        <v>67</v>
      </c>
      <c r="J20" s="181"/>
      <c r="K20" s="180" t="s">
        <v>81</v>
      </c>
      <c r="L20" s="230"/>
      <c r="M20" s="181"/>
      <c r="N20" s="180" t="s">
        <v>86</v>
      </c>
      <c r="O20" s="181"/>
      <c r="P20" s="179" t="s">
        <v>87</v>
      </c>
      <c r="Q20" s="180"/>
      <c r="R20" s="77" t="s">
        <v>145</v>
      </c>
    </row>
    <row r="21" spans="2:18" ht="37.200000000000003" customHeight="1">
      <c r="B21" s="16">
        <v>1</v>
      </c>
      <c r="C21" s="164"/>
      <c r="D21" s="164"/>
      <c r="E21" s="165"/>
      <c r="F21" s="164"/>
      <c r="G21" s="18"/>
      <c r="H21" s="19"/>
      <c r="I21" s="166"/>
      <c r="J21" s="167"/>
      <c r="K21" s="168"/>
      <c r="L21" s="210"/>
      <c r="M21" s="169"/>
      <c r="N21" s="168"/>
      <c r="O21" s="169"/>
      <c r="P21" s="170">
        <f>+K21+N21</f>
        <v>0</v>
      </c>
      <c r="Q21" s="170"/>
      <c r="R21" s="26">
        <v>0</v>
      </c>
    </row>
    <row r="22" spans="2:18" ht="37.200000000000003" customHeight="1">
      <c r="B22" s="16">
        <v>2</v>
      </c>
      <c r="C22" s="164"/>
      <c r="D22" s="164"/>
      <c r="E22" s="165"/>
      <c r="F22" s="164"/>
      <c r="G22" s="18"/>
      <c r="H22" s="19"/>
      <c r="I22" s="166"/>
      <c r="J22" s="167"/>
      <c r="K22" s="168"/>
      <c r="L22" s="210"/>
      <c r="M22" s="169"/>
      <c r="N22" s="209"/>
      <c r="O22" s="209"/>
      <c r="P22" s="170">
        <f>+K22+N22</f>
        <v>0</v>
      </c>
      <c r="Q22" s="170"/>
      <c r="R22" s="26">
        <v>0</v>
      </c>
    </row>
    <row r="23" spans="2:18" ht="37.200000000000003" customHeight="1">
      <c r="B23" s="16">
        <v>3</v>
      </c>
      <c r="C23" s="164"/>
      <c r="D23" s="164"/>
      <c r="E23" s="165"/>
      <c r="F23" s="164"/>
      <c r="G23" s="18"/>
      <c r="H23" s="19"/>
      <c r="I23" s="166"/>
      <c r="J23" s="167"/>
      <c r="K23" s="168"/>
      <c r="L23" s="210"/>
      <c r="M23" s="169"/>
      <c r="N23" s="209"/>
      <c r="O23" s="209"/>
      <c r="P23" s="170">
        <f t="shared" ref="P23:P32" si="0">+K23+N23</f>
        <v>0</v>
      </c>
      <c r="Q23" s="170"/>
      <c r="R23" s="26">
        <v>0</v>
      </c>
    </row>
    <row r="24" spans="2:18" ht="37.200000000000003" customHeight="1">
      <c r="B24" s="16">
        <v>4</v>
      </c>
      <c r="C24" s="208"/>
      <c r="D24" s="208"/>
      <c r="E24" s="165"/>
      <c r="F24" s="164"/>
      <c r="G24" s="20"/>
      <c r="H24" s="19"/>
      <c r="I24" s="166"/>
      <c r="J24" s="167"/>
      <c r="K24" s="168"/>
      <c r="L24" s="210"/>
      <c r="M24" s="169"/>
      <c r="N24" s="209"/>
      <c r="O24" s="209"/>
      <c r="P24" s="170">
        <f t="shared" si="0"/>
        <v>0</v>
      </c>
      <c r="Q24" s="170"/>
      <c r="R24" s="26">
        <v>0</v>
      </c>
    </row>
    <row r="25" spans="2:18" ht="37.200000000000003" customHeight="1">
      <c r="B25" s="16">
        <v>5</v>
      </c>
      <c r="C25" s="208"/>
      <c r="D25" s="208"/>
      <c r="E25" s="165"/>
      <c r="F25" s="164"/>
      <c r="G25" s="20"/>
      <c r="H25" s="19"/>
      <c r="I25" s="166"/>
      <c r="J25" s="167"/>
      <c r="K25" s="168"/>
      <c r="L25" s="210"/>
      <c r="M25" s="169"/>
      <c r="N25" s="209"/>
      <c r="O25" s="209"/>
      <c r="P25" s="170">
        <f t="shared" si="0"/>
        <v>0</v>
      </c>
      <c r="Q25" s="170"/>
      <c r="R25" s="26">
        <v>0</v>
      </c>
    </row>
    <row r="26" spans="2:18" ht="37.200000000000003" customHeight="1">
      <c r="B26" s="16">
        <v>6</v>
      </c>
      <c r="C26" s="208"/>
      <c r="D26" s="208"/>
      <c r="E26" s="165"/>
      <c r="F26" s="164"/>
      <c r="G26" s="20"/>
      <c r="H26" s="19"/>
      <c r="I26" s="166"/>
      <c r="J26" s="167"/>
      <c r="K26" s="168"/>
      <c r="L26" s="210"/>
      <c r="M26" s="169"/>
      <c r="N26" s="209"/>
      <c r="O26" s="209"/>
      <c r="P26" s="170">
        <f t="shared" si="0"/>
        <v>0</v>
      </c>
      <c r="Q26" s="170"/>
      <c r="R26" s="26">
        <v>0</v>
      </c>
    </row>
    <row r="27" spans="2:18" ht="37.200000000000003" customHeight="1">
      <c r="B27" s="16">
        <v>7</v>
      </c>
      <c r="C27" s="208"/>
      <c r="D27" s="208"/>
      <c r="E27" s="165"/>
      <c r="F27" s="164"/>
      <c r="G27" s="20"/>
      <c r="H27" s="19"/>
      <c r="I27" s="166"/>
      <c r="J27" s="167"/>
      <c r="K27" s="168"/>
      <c r="L27" s="210"/>
      <c r="M27" s="169"/>
      <c r="N27" s="209"/>
      <c r="O27" s="209"/>
      <c r="P27" s="170">
        <f t="shared" si="0"/>
        <v>0</v>
      </c>
      <c r="Q27" s="170"/>
      <c r="R27" s="26">
        <v>0</v>
      </c>
    </row>
    <row r="28" spans="2:18" ht="37.200000000000003" customHeight="1">
      <c r="B28" s="16">
        <v>8</v>
      </c>
      <c r="C28" s="208"/>
      <c r="D28" s="208"/>
      <c r="E28" s="165"/>
      <c r="F28" s="164"/>
      <c r="G28" s="20"/>
      <c r="H28" s="19"/>
      <c r="I28" s="166"/>
      <c r="J28" s="167"/>
      <c r="K28" s="168"/>
      <c r="L28" s="210"/>
      <c r="M28" s="169"/>
      <c r="N28" s="209"/>
      <c r="O28" s="209"/>
      <c r="P28" s="170">
        <f t="shared" si="0"/>
        <v>0</v>
      </c>
      <c r="Q28" s="170"/>
      <c r="R28" s="26">
        <v>0</v>
      </c>
    </row>
    <row r="29" spans="2:18" ht="37.200000000000003" customHeight="1" thickBot="1">
      <c r="B29" s="16">
        <v>9</v>
      </c>
      <c r="C29" s="211"/>
      <c r="D29" s="212"/>
      <c r="E29" s="165"/>
      <c r="F29" s="164"/>
      <c r="G29" s="32"/>
      <c r="H29" s="19"/>
      <c r="I29" s="166"/>
      <c r="J29" s="167"/>
      <c r="K29" s="168"/>
      <c r="L29" s="210"/>
      <c r="M29" s="169"/>
      <c r="N29" s="209"/>
      <c r="O29" s="209"/>
      <c r="P29" s="170">
        <f t="shared" si="0"/>
        <v>0</v>
      </c>
      <c r="Q29" s="170"/>
      <c r="R29" s="26">
        <v>0</v>
      </c>
    </row>
    <row r="30" spans="2:18" ht="15" hidden="1" customHeight="1">
      <c r="B30" s="16">
        <v>10</v>
      </c>
      <c r="C30" s="211"/>
      <c r="D30" s="212"/>
      <c r="E30" s="165"/>
      <c r="F30" s="164"/>
      <c r="G30" s="32"/>
      <c r="H30" s="19"/>
      <c r="I30" s="166"/>
      <c r="J30" s="167"/>
      <c r="K30" s="168"/>
      <c r="L30" s="210"/>
      <c r="M30" s="169"/>
      <c r="N30" s="209">
        <v>0</v>
      </c>
      <c r="O30" s="209"/>
      <c r="P30" s="170">
        <f t="shared" si="0"/>
        <v>0</v>
      </c>
      <c r="Q30" s="170"/>
      <c r="R30" s="26">
        <v>0</v>
      </c>
    </row>
    <row r="31" spans="2:18" ht="15" hidden="1" customHeight="1">
      <c r="B31" s="16">
        <v>11</v>
      </c>
      <c r="C31" s="211"/>
      <c r="D31" s="212"/>
      <c r="E31" s="165"/>
      <c r="F31" s="164"/>
      <c r="G31" s="32"/>
      <c r="H31" s="19"/>
      <c r="I31" s="166"/>
      <c r="J31" s="167"/>
      <c r="K31" s="168"/>
      <c r="L31" s="210"/>
      <c r="M31" s="169"/>
      <c r="N31" s="209">
        <v>0</v>
      </c>
      <c r="O31" s="209"/>
      <c r="P31" s="170">
        <f t="shared" si="0"/>
        <v>0</v>
      </c>
      <c r="Q31" s="170"/>
      <c r="R31" s="26">
        <v>0</v>
      </c>
    </row>
    <row r="32" spans="2:18" ht="15" hidden="1" customHeight="1" thickBot="1">
      <c r="B32" s="16">
        <v>12</v>
      </c>
      <c r="C32" s="211"/>
      <c r="D32" s="212"/>
      <c r="E32" s="165"/>
      <c r="F32" s="164"/>
      <c r="G32" s="32"/>
      <c r="H32" s="19"/>
      <c r="I32" s="166"/>
      <c r="J32" s="167"/>
      <c r="K32" s="168"/>
      <c r="L32" s="210"/>
      <c r="M32" s="169"/>
      <c r="N32" s="209">
        <v>0</v>
      </c>
      <c r="O32" s="209"/>
      <c r="P32" s="170">
        <f t="shared" si="0"/>
        <v>0</v>
      </c>
      <c r="Q32" s="170"/>
      <c r="R32" s="26">
        <v>0</v>
      </c>
    </row>
    <row r="33" spans="2:21" ht="23.4" customHeight="1" thickBot="1">
      <c r="B33" s="213" t="s">
        <v>78</v>
      </c>
      <c r="C33" s="214"/>
      <c r="D33" s="214"/>
      <c r="E33" s="214"/>
      <c r="F33" s="214"/>
      <c r="G33" s="214"/>
      <c r="H33" s="214"/>
      <c r="I33" s="214"/>
      <c r="J33" s="214"/>
      <c r="K33" s="215">
        <f>SUM(K21:M32)</f>
        <v>0</v>
      </c>
      <c r="L33" s="216"/>
      <c r="M33" s="217"/>
      <c r="N33" s="218">
        <f>SUM(N21:O32)</f>
        <v>0</v>
      </c>
      <c r="O33" s="219"/>
      <c r="P33" s="220">
        <f>SUM(P21:Q32)</f>
        <v>0</v>
      </c>
      <c r="Q33" s="218"/>
      <c r="R33" s="33">
        <f>SUM(R21:R32)</f>
        <v>0</v>
      </c>
    </row>
    <row r="34" spans="2:21" ht="42" customHeight="1">
      <c r="B34" s="176" t="s">
        <v>79</v>
      </c>
      <c r="C34" s="177"/>
      <c r="D34" s="177"/>
      <c r="E34" s="177"/>
      <c r="F34" s="177"/>
      <c r="G34" s="177"/>
      <c r="H34" s="177"/>
      <c r="I34" s="177"/>
      <c r="J34" s="177"/>
      <c r="K34" s="221"/>
      <c r="L34" s="221"/>
      <c r="M34" s="221"/>
      <c r="N34" s="221"/>
      <c r="O34" s="221"/>
      <c r="P34" s="177"/>
      <c r="Q34" s="177"/>
      <c r="R34" s="222"/>
    </row>
    <row r="35" spans="2:21" ht="73.5" customHeight="1">
      <c r="B35" s="229" t="s">
        <v>138</v>
      </c>
      <c r="C35" s="229"/>
      <c r="D35" s="229"/>
      <c r="E35" s="289">
        <v>0</v>
      </c>
      <c r="F35" s="289"/>
      <c r="G35" s="229" t="s">
        <v>139</v>
      </c>
      <c r="H35" s="229"/>
      <c r="I35" s="229"/>
      <c r="J35" s="73">
        <v>0</v>
      </c>
      <c r="K35" s="229" t="s">
        <v>126</v>
      </c>
      <c r="L35" s="229"/>
      <c r="M35" s="229"/>
      <c r="N35" s="103">
        <f>IF(E35+J35=K33,E35+J35,"VERIFIQUE LA SUMA DEL VALOR DE HONORARIOS Y GASTOS DE DESPLAZAMIENTO, DEBE SER IGUAL A LA CELDA K32")</f>
        <v>0</v>
      </c>
      <c r="O35" s="104"/>
      <c r="P35" s="229" t="s">
        <v>137</v>
      </c>
      <c r="Q35" s="229"/>
      <c r="R35" s="74"/>
    </row>
    <row r="36" spans="2:21" ht="68.25" customHeight="1">
      <c r="B36" s="229" t="s">
        <v>120</v>
      </c>
      <c r="C36" s="229"/>
      <c r="D36" s="229"/>
      <c r="E36" s="289">
        <v>0</v>
      </c>
      <c r="F36" s="289"/>
      <c r="G36" s="229" t="s">
        <v>123</v>
      </c>
      <c r="H36" s="229"/>
      <c r="I36" s="229"/>
      <c r="J36" s="73">
        <v>0</v>
      </c>
      <c r="K36" s="110" t="s">
        <v>167</v>
      </c>
      <c r="L36" s="111"/>
      <c r="M36" s="112"/>
      <c r="N36" s="103">
        <f>IF(E36+J36=N33,E36+J36,"VERIFIQUE EL VALOR DE LAS MODIFICACIONES DE HONORARIOS Y GASTOS DE DESPLAZAMIENTO DEBE SER IGUAL A LA CELDA N32")</f>
        <v>0</v>
      </c>
      <c r="O36" s="104"/>
      <c r="P36" s="141" t="s">
        <v>127</v>
      </c>
      <c r="Q36" s="143"/>
      <c r="R36" s="293">
        <f>((R35-R8)+1)/((R9-R8)+1)</f>
        <v>1</v>
      </c>
      <c r="S36" s="52"/>
      <c r="T36" s="52"/>
    </row>
    <row r="37" spans="2:21" ht="72" customHeight="1">
      <c r="B37" s="229" t="s">
        <v>119</v>
      </c>
      <c r="C37" s="229"/>
      <c r="D37" s="229"/>
      <c r="E37" s="288">
        <f>+E35+E36</f>
        <v>0</v>
      </c>
      <c r="F37" s="288"/>
      <c r="G37" s="229" t="s">
        <v>96</v>
      </c>
      <c r="H37" s="229"/>
      <c r="I37" s="229"/>
      <c r="J37" s="78">
        <f>+J35+J36</f>
        <v>0</v>
      </c>
      <c r="K37" s="110" t="s">
        <v>125</v>
      </c>
      <c r="L37" s="111"/>
      <c r="M37" s="112"/>
      <c r="N37" s="103">
        <f>IF(E37+J37=P33,E37+J37,"VERIFIQUE EL VALOR DE HONORARIOS Y GASTOS DE DESPLAZAMIENTO CON SUS MODIFICACIONES, DEBE SER IGUAL A LA CELDA P32")</f>
        <v>0</v>
      </c>
      <c r="O37" s="104"/>
      <c r="P37" s="110"/>
      <c r="Q37" s="112"/>
      <c r="R37" s="293"/>
      <c r="S37" s="52"/>
      <c r="T37" s="52"/>
    </row>
    <row r="38" spans="2:21" ht="42" customHeight="1">
      <c r="B38" s="229" t="s">
        <v>109</v>
      </c>
      <c r="C38" s="229"/>
      <c r="D38" s="229"/>
      <c r="E38" s="288">
        <f>+D69</f>
        <v>0</v>
      </c>
      <c r="F38" s="288"/>
      <c r="G38" s="229" t="s">
        <v>109</v>
      </c>
      <c r="H38" s="229"/>
      <c r="I38" s="229"/>
      <c r="J38" s="78">
        <f>+K69</f>
        <v>0</v>
      </c>
      <c r="K38" s="110" t="s">
        <v>109</v>
      </c>
      <c r="L38" s="111"/>
      <c r="M38" s="112"/>
      <c r="N38" s="103">
        <f>+E38+J38</f>
        <v>0</v>
      </c>
      <c r="O38" s="104"/>
      <c r="P38" s="113"/>
      <c r="Q38" s="115"/>
      <c r="R38" s="293"/>
      <c r="U38" s="55"/>
    </row>
    <row r="39" spans="2:21" ht="46.2" customHeight="1">
      <c r="B39" s="229" t="s">
        <v>110</v>
      </c>
      <c r="C39" s="229"/>
      <c r="D39" s="229"/>
      <c r="E39" s="288">
        <f>+G69</f>
        <v>0</v>
      </c>
      <c r="F39" s="288"/>
      <c r="G39" s="229" t="s">
        <v>110</v>
      </c>
      <c r="H39" s="229"/>
      <c r="I39" s="229"/>
      <c r="J39" s="78">
        <f>+M69</f>
        <v>0</v>
      </c>
      <c r="K39" s="110" t="s">
        <v>110</v>
      </c>
      <c r="L39" s="111"/>
      <c r="M39" s="112"/>
      <c r="N39" s="103">
        <f>+E39+J39</f>
        <v>0</v>
      </c>
      <c r="O39" s="104"/>
      <c r="P39" s="141" t="s">
        <v>63</v>
      </c>
      <c r="Q39" s="143"/>
      <c r="R39" s="290" t="e">
        <f>+N39/N37</f>
        <v>#DIV/0!</v>
      </c>
    </row>
    <row r="40" spans="2:21" ht="42" customHeight="1">
      <c r="B40" s="229" t="s">
        <v>10</v>
      </c>
      <c r="C40" s="229"/>
      <c r="D40" s="229"/>
      <c r="E40" s="288">
        <f>+E37-E39</f>
        <v>0</v>
      </c>
      <c r="F40" s="288"/>
      <c r="G40" s="229" t="s">
        <v>10</v>
      </c>
      <c r="H40" s="229"/>
      <c r="I40" s="229"/>
      <c r="J40" s="78">
        <f>+J37-J39</f>
        <v>0</v>
      </c>
      <c r="K40" s="110" t="s">
        <v>10</v>
      </c>
      <c r="L40" s="111"/>
      <c r="M40" s="112"/>
      <c r="N40" s="103">
        <f>+E40+J40</f>
        <v>0</v>
      </c>
      <c r="O40" s="104"/>
      <c r="P40" s="110"/>
      <c r="Q40" s="112"/>
      <c r="R40" s="291"/>
    </row>
    <row r="41" spans="2:21" ht="42" customHeight="1">
      <c r="B41" s="142" t="s">
        <v>128</v>
      </c>
      <c r="C41" s="142"/>
      <c r="D41" s="143"/>
      <c r="E41" s="288">
        <f>+E37-E38</f>
        <v>0</v>
      </c>
      <c r="F41" s="288"/>
      <c r="G41" s="141" t="s">
        <v>129</v>
      </c>
      <c r="H41" s="142"/>
      <c r="I41" s="143"/>
      <c r="J41" s="78">
        <f>+J37-J38</f>
        <v>0</v>
      </c>
      <c r="K41" s="110" t="s">
        <v>130</v>
      </c>
      <c r="L41" s="111"/>
      <c r="M41" s="112"/>
      <c r="N41" s="106">
        <f>+E41+J41</f>
        <v>0</v>
      </c>
      <c r="O41" s="107"/>
      <c r="P41" s="110"/>
      <c r="Q41" s="112"/>
      <c r="R41" s="291"/>
    </row>
    <row r="42" spans="2:21" ht="72" customHeight="1">
      <c r="B42" s="111"/>
      <c r="C42" s="111"/>
      <c r="D42" s="112"/>
      <c r="E42" s="286" t="str">
        <f>+IF(E41&gt;0,"REVISE LA PROGRAMACIÓN DE PAGOS O RADIQUE SOLICITUD DE LIBERACION SALDO"," ")</f>
        <v xml:space="preserve"> </v>
      </c>
      <c r="F42" s="287"/>
      <c r="G42" s="113"/>
      <c r="H42" s="114"/>
      <c r="I42" s="115"/>
      <c r="J42" s="79" t="str">
        <f>+IF(J41&gt;0,"RADICAR SOLICITUD DE LIBERACION SALDO"," ")</f>
        <v xml:space="preserve"> </v>
      </c>
      <c r="K42" s="113"/>
      <c r="L42" s="114"/>
      <c r="M42" s="115"/>
      <c r="N42" s="108"/>
      <c r="O42" s="109"/>
      <c r="P42" s="113"/>
      <c r="Q42" s="115"/>
      <c r="R42" s="292"/>
    </row>
    <row r="43" spans="2:21" ht="42" customHeight="1">
      <c r="B43" s="224" t="s">
        <v>65</v>
      </c>
      <c r="C43" s="224"/>
      <c r="D43" s="224"/>
      <c r="E43" s="225"/>
      <c r="F43" s="225"/>
      <c r="G43" s="225"/>
      <c r="H43" s="225"/>
      <c r="I43" s="225"/>
      <c r="J43" s="225"/>
      <c r="K43" s="225"/>
      <c r="L43" s="225"/>
      <c r="M43" s="225"/>
      <c r="N43" s="225"/>
      <c r="O43" s="225"/>
      <c r="P43" s="225"/>
      <c r="Q43" s="225"/>
      <c r="R43" s="225"/>
    </row>
    <row r="44" spans="2:21" ht="65.25" customHeight="1">
      <c r="B44" s="201" t="s">
        <v>4</v>
      </c>
      <c r="C44" s="201"/>
      <c r="D44" s="226" t="s">
        <v>144</v>
      </c>
      <c r="E44" s="226"/>
      <c r="F44" s="226"/>
      <c r="G44" s="226" t="s">
        <v>121</v>
      </c>
      <c r="H44" s="226"/>
      <c r="I44" s="226"/>
      <c r="J44" s="80" t="s">
        <v>133</v>
      </c>
      <c r="K44" s="141" t="s">
        <v>135</v>
      </c>
      <c r="L44" s="143"/>
      <c r="M44" s="155" t="s">
        <v>136</v>
      </c>
      <c r="N44" s="148"/>
      <c r="O44" s="149"/>
      <c r="P44" s="141" t="s">
        <v>133</v>
      </c>
      <c r="Q44" s="142"/>
      <c r="R44" s="143"/>
    </row>
    <row r="45" spans="2:21" s="11" customFormat="1" ht="30" customHeight="1">
      <c r="B45" s="223" t="s">
        <v>72</v>
      </c>
      <c r="C45" s="223"/>
      <c r="D45" s="116"/>
      <c r="E45" s="116"/>
      <c r="F45" s="116"/>
      <c r="G45" s="116"/>
      <c r="H45" s="116"/>
      <c r="I45" s="116"/>
      <c r="J45" s="81">
        <f>+D45-G45</f>
        <v>0</v>
      </c>
      <c r="K45" s="116"/>
      <c r="L45" s="116"/>
      <c r="M45" s="116"/>
      <c r="N45" s="116"/>
      <c r="O45" s="116"/>
      <c r="P45" s="117">
        <f>+K45-M45</f>
        <v>0</v>
      </c>
      <c r="Q45" s="117"/>
      <c r="R45" s="117"/>
    </row>
    <row r="46" spans="2:21" ht="35.1" customHeight="1">
      <c r="B46" s="223" t="s">
        <v>111</v>
      </c>
      <c r="C46" s="223"/>
      <c r="D46" s="138"/>
      <c r="E46" s="139"/>
      <c r="F46" s="140"/>
      <c r="G46" s="116"/>
      <c r="H46" s="116"/>
      <c r="I46" s="116"/>
      <c r="J46" s="81">
        <f>+D46-G46</f>
        <v>0</v>
      </c>
      <c r="K46" s="116"/>
      <c r="L46" s="116"/>
      <c r="M46" s="138"/>
      <c r="N46" s="139"/>
      <c r="O46" s="140"/>
      <c r="P46" s="117">
        <f t="shared" ref="P46:P56" si="1">+K46-M46</f>
        <v>0</v>
      </c>
      <c r="Q46" s="117"/>
      <c r="R46" s="117"/>
    </row>
    <row r="47" spans="2:21" s="11" customFormat="1" ht="30" customHeight="1">
      <c r="B47" s="223" t="s">
        <v>19</v>
      </c>
      <c r="C47" s="223"/>
      <c r="D47" s="138"/>
      <c r="E47" s="139"/>
      <c r="F47" s="140"/>
      <c r="G47" s="116"/>
      <c r="H47" s="116"/>
      <c r="I47" s="116"/>
      <c r="J47" s="81">
        <f>+D47-G47</f>
        <v>0</v>
      </c>
      <c r="K47" s="116"/>
      <c r="L47" s="116"/>
      <c r="M47" s="138"/>
      <c r="N47" s="139"/>
      <c r="O47" s="140"/>
      <c r="P47" s="117">
        <f t="shared" si="1"/>
        <v>0</v>
      </c>
      <c r="Q47" s="117"/>
      <c r="R47" s="117"/>
    </row>
    <row r="48" spans="2:21" ht="35.1" customHeight="1">
      <c r="B48" s="223" t="s">
        <v>20</v>
      </c>
      <c r="C48" s="223"/>
      <c r="D48" s="138"/>
      <c r="E48" s="139"/>
      <c r="F48" s="140"/>
      <c r="G48" s="116"/>
      <c r="H48" s="116"/>
      <c r="I48" s="116"/>
      <c r="J48" s="81">
        <f t="shared" ref="J48:J68" si="2">+D48-G48</f>
        <v>0</v>
      </c>
      <c r="K48" s="116"/>
      <c r="L48" s="116"/>
      <c r="M48" s="138"/>
      <c r="N48" s="139"/>
      <c r="O48" s="140"/>
      <c r="P48" s="117">
        <f t="shared" si="1"/>
        <v>0</v>
      </c>
      <c r="Q48" s="117"/>
      <c r="R48" s="117"/>
    </row>
    <row r="49" spans="2:18" ht="30" customHeight="1">
      <c r="B49" s="223" t="s">
        <v>21</v>
      </c>
      <c r="C49" s="223"/>
      <c r="D49" s="138"/>
      <c r="E49" s="139"/>
      <c r="F49" s="140"/>
      <c r="G49" s="116"/>
      <c r="H49" s="116"/>
      <c r="I49" s="116"/>
      <c r="J49" s="81">
        <f t="shared" si="2"/>
        <v>0</v>
      </c>
      <c r="K49" s="116"/>
      <c r="L49" s="116"/>
      <c r="M49" s="138"/>
      <c r="N49" s="139"/>
      <c r="O49" s="140"/>
      <c r="P49" s="117">
        <f t="shared" si="1"/>
        <v>0</v>
      </c>
      <c r="Q49" s="117"/>
      <c r="R49" s="117"/>
    </row>
    <row r="50" spans="2:18" ht="35.1" customHeight="1">
      <c r="B50" s="223" t="s">
        <v>22</v>
      </c>
      <c r="C50" s="223"/>
      <c r="D50" s="116"/>
      <c r="E50" s="116"/>
      <c r="F50" s="116"/>
      <c r="G50" s="116"/>
      <c r="H50" s="116"/>
      <c r="I50" s="116"/>
      <c r="J50" s="81">
        <f t="shared" si="2"/>
        <v>0</v>
      </c>
      <c r="K50" s="116"/>
      <c r="L50" s="116"/>
      <c r="M50" s="138"/>
      <c r="N50" s="139"/>
      <c r="O50" s="140"/>
      <c r="P50" s="117">
        <f t="shared" si="1"/>
        <v>0</v>
      </c>
      <c r="Q50" s="117"/>
      <c r="R50" s="117"/>
    </row>
    <row r="51" spans="2:18" ht="30" customHeight="1">
      <c r="B51" s="223" t="s">
        <v>23</v>
      </c>
      <c r="C51" s="223"/>
      <c r="D51" s="116"/>
      <c r="E51" s="116"/>
      <c r="F51" s="116"/>
      <c r="G51" s="116"/>
      <c r="H51" s="116"/>
      <c r="I51" s="116"/>
      <c r="J51" s="81">
        <f t="shared" si="2"/>
        <v>0</v>
      </c>
      <c r="K51" s="116"/>
      <c r="L51" s="116"/>
      <c r="M51" s="138"/>
      <c r="N51" s="139"/>
      <c r="O51" s="140"/>
      <c r="P51" s="117">
        <f t="shared" si="1"/>
        <v>0</v>
      </c>
      <c r="Q51" s="117"/>
      <c r="R51" s="117"/>
    </row>
    <row r="52" spans="2:18" ht="35.1" customHeight="1">
      <c r="B52" s="223" t="s">
        <v>33</v>
      </c>
      <c r="C52" s="223"/>
      <c r="D52" s="116"/>
      <c r="E52" s="116"/>
      <c r="F52" s="116"/>
      <c r="G52" s="116"/>
      <c r="H52" s="116"/>
      <c r="I52" s="116"/>
      <c r="J52" s="81">
        <f t="shared" si="2"/>
        <v>0</v>
      </c>
      <c r="K52" s="116"/>
      <c r="L52" s="116"/>
      <c r="M52" s="138"/>
      <c r="N52" s="139"/>
      <c r="O52" s="140"/>
      <c r="P52" s="117">
        <f t="shared" si="1"/>
        <v>0</v>
      </c>
      <c r="Q52" s="117"/>
      <c r="R52" s="117"/>
    </row>
    <row r="53" spans="2:18" ht="30" customHeight="1">
      <c r="B53" s="223" t="s">
        <v>24</v>
      </c>
      <c r="C53" s="223"/>
      <c r="D53" s="116"/>
      <c r="E53" s="116"/>
      <c r="F53" s="116"/>
      <c r="G53" s="116"/>
      <c r="H53" s="116"/>
      <c r="I53" s="116"/>
      <c r="J53" s="81">
        <f t="shared" si="2"/>
        <v>0</v>
      </c>
      <c r="K53" s="116"/>
      <c r="L53" s="116"/>
      <c r="M53" s="138"/>
      <c r="N53" s="139"/>
      <c r="O53" s="140"/>
      <c r="P53" s="117">
        <f t="shared" si="1"/>
        <v>0</v>
      </c>
      <c r="Q53" s="117"/>
      <c r="R53" s="117"/>
    </row>
    <row r="54" spans="2:18" ht="35.1" customHeight="1">
      <c r="B54" s="223" t="s">
        <v>25</v>
      </c>
      <c r="C54" s="223"/>
      <c r="D54" s="116"/>
      <c r="E54" s="116"/>
      <c r="F54" s="116"/>
      <c r="G54" s="116"/>
      <c r="H54" s="116"/>
      <c r="I54" s="116"/>
      <c r="J54" s="81">
        <f t="shared" si="2"/>
        <v>0</v>
      </c>
      <c r="K54" s="116"/>
      <c r="L54" s="116"/>
      <c r="M54" s="138"/>
      <c r="N54" s="139"/>
      <c r="O54" s="140"/>
      <c r="P54" s="117">
        <f t="shared" si="1"/>
        <v>0</v>
      </c>
      <c r="Q54" s="117"/>
      <c r="R54" s="117"/>
    </row>
    <row r="55" spans="2:18" ht="35.1" customHeight="1">
      <c r="B55" s="223" t="s">
        <v>26</v>
      </c>
      <c r="C55" s="223"/>
      <c r="D55" s="116"/>
      <c r="E55" s="116"/>
      <c r="F55" s="116"/>
      <c r="G55" s="116"/>
      <c r="H55" s="116"/>
      <c r="I55" s="116"/>
      <c r="J55" s="81">
        <f t="shared" si="2"/>
        <v>0</v>
      </c>
      <c r="K55" s="116"/>
      <c r="L55" s="116"/>
      <c r="M55" s="138"/>
      <c r="N55" s="139"/>
      <c r="O55" s="140"/>
      <c r="P55" s="117">
        <f t="shared" si="1"/>
        <v>0</v>
      </c>
      <c r="Q55" s="117"/>
      <c r="R55" s="117"/>
    </row>
    <row r="56" spans="2:18" ht="35.1" customHeight="1">
      <c r="B56" s="223" t="s">
        <v>27</v>
      </c>
      <c r="C56" s="223"/>
      <c r="D56" s="116"/>
      <c r="E56" s="116"/>
      <c r="F56" s="116"/>
      <c r="G56" s="116"/>
      <c r="H56" s="116"/>
      <c r="I56" s="116"/>
      <c r="J56" s="81">
        <f t="shared" si="2"/>
        <v>0</v>
      </c>
      <c r="K56" s="116"/>
      <c r="L56" s="116"/>
      <c r="M56" s="138"/>
      <c r="N56" s="139"/>
      <c r="O56" s="140"/>
      <c r="P56" s="117">
        <f t="shared" si="1"/>
        <v>0</v>
      </c>
      <c r="Q56" s="117"/>
      <c r="R56" s="117"/>
    </row>
    <row r="57" spans="2:18" ht="35.1" hidden="1" customHeight="1">
      <c r="B57" s="227" t="s">
        <v>112</v>
      </c>
      <c r="C57" s="227"/>
      <c r="D57" s="228"/>
      <c r="E57" s="228"/>
      <c r="F57" s="228"/>
      <c r="G57" s="228"/>
      <c r="H57" s="228"/>
      <c r="I57" s="228"/>
      <c r="J57" s="51">
        <f t="shared" si="2"/>
        <v>0</v>
      </c>
      <c r="K57" s="116"/>
      <c r="L57" s="116"/>
      <c r="M57" s="116"/>
      <c r="N57" s="116"/>
      <c r="O57" s="116"/>
      <c r="P57" s="105">
        <f t="shared" ref="P57:P68" si="3">+K57-N57</f>
        <v>0</v>
      </c>
      <c r="Q57" s="105"/>
      <c r="R57" s="105"/>
    </row>
    <row r="58" spans="2:18" ht="35.1" hidden="1" customHeight="1">
      <c r="B58" s="227" t="s">
        <v>113</v>
      </c>
      <c r="C58" s="227"/>
      <c r="D58" s="228"/>
      <c r="E58" s="228"/>
      <c r="F58" s="228"/>
      <c r="G58" s="228"/>
      <c r="H58" s="228"/>
      <c r="I58" s="228"/>
      <c r="J58" s="51">
        <f t="shared" si="2"/>
        <v>0</v>
      </c>
      <c r="K58" s="116"/>
      <c r="L58" s="116"/>
      <c r="M58" s="116"/>
      <c r="N58" s="116"/>
      <c r="O58" s="116"/>
      <c r="P58" s="105">
        <f t="shared" si="3"/>
        <v>0</v>
      </c>
      <c r="Q58" s="105"/>
      <c r="R58" s="105"/>
    </row>
    <row r="59" spans="2:18" ht="35.1" hidden="1" customHeight="1">
      <c r="B59" s="227" t="s">
        <v>114</v>
      </c>
      <c r="C59" s="227"/>
      <c r="D59" s="228"/>
      <c r="E59" s="228"/>
      <c r="F59" s="228"/>
      <c r="G59" s="228"/>
      <c r="H59" s="228"/>
      <c r="I59" s="228"/>
      <c r="J59" s="51">
        <f t="shared" si="2"/>
        <v>0</v>
      </c>
      <c r="K59" s="116"/>
      <c r="L59" s="116"/>
      <c r="M59" s="116"/>
      <c r="N59" s="116"/>
      <c r="O59" s="116"/>
      <c r="P59" s="105">
        <f t="shared" si="3"/>
        <v>0</v>
      </c>
      <c r="Q59" s="105"/>
      <c r="R59" s="105"/>
    </row>
    <row r="60" spans="2:18" ht="35.1" hidden="1" customHeight="1">
      <c r="B60" s="227" t="s">
        <v>115</v>
      </c>
      <c r="C60" s="227"/>
      <c r="D60" s="228"/>
      <c r="E60" s="228"/>
      <c r="F60" s="228"/>
      <c r="G60" s="228"/>
      <c r="H60" s="228"/>
      <c r="I60" s="228"/>
      <c r="J60" s="51">
        <f t="shared" si="2"/>
        <v>0</v>
      </c>
      <c r="K60" s="116"/>
      <c r="L60" s="116"/>
      <c r="M60" s="116"/>
      <c r="N60" s="116"/>
      <c r="O60" s="116"/>
      <c r="P60" s="105">
        <f t="shared" si="3"/>
        <v>0</v>
      </c>
      <c r="Q60" s="105"/>
      <c r="R60" s="105"/>
    </row>
    <row r="61" spans="2:18" ht="35.1" hidden="1" customHeight="1">
      <c r="B61" s="227" t="s">
        <v>116</v>
      </c>
      <c r="C61" s="227"/>
      <c r="D61" s="228"/>
      <c r="E61" s="228"/>
      <c r="F61" s="228"/>
      <c r="G61" s="228"/>
      <c r="H61" s="228"/>
      <c r="I61" s="228"/>
      <c r="J61" s="51">
        <f t="shared" si="2"/>
        <v>0</v>
      </c>
      <c r="K61" s="116"/>
      <c r="L61" s="116"/>
      <c r="M61" s="116"/>
      <c r="N61" s="116"/>
      <c r="O61" s="116"/>
      <c r="P61" s="105">
        <f t="shared" si="3"/>
        <v>0</v>
      </c>
      <c r="Q61" s="105"/>
      <c r="R61" s="105"/>
    </row>
    <row r="62" spans="2:18" ht="35.1" hidden="1" customHeight="1">
      <c r="B62" s="227" t="s">
        <v>117</v>
      </c>
      <c r="C62" s="227"/>
      <c r="D62" s="228"/>
      <c r="E62" s="228"/>
      <c r="F62" s="228"/>
      <c r="G62" s="228"/>
      <c r="H62" s="228"/>
      <c r="I62" s="228"/>
      <c r="J62" s="51">
        <f t="shared" si="2"/>
        <v>0</v>
      </c>
      <c r="K62" s="116"/>
      <c r="L62" s="116"/>
      <c r="M62" s="116"/>
      <c r="N62" s="116"/>
      <c r="O62" s="116"/>
      <c r="P62" s="105">
        <f t="shared" si="3"/>
        <v>0</v>
      </c>
      <c r="Q62" s="105"/>
      <c r="R62" s="105"/>
    </row>
    <row r="63" spans="2:18" ht="35.1" hidden="1" customHeight="1">
      <c r="B63" s="227" t="s">
        <v>118</v>
      </c>
      <c r="C63" s="227"/>
      <c r="D63" s="228"/>
      <c r="E63" s="228"/>
      <c r="F63" s="228"/>
      <c r="G63" s="228"/>
      <c r="H63" s="228"/>
      <c r="I63" s="228"/>
      <c r="J63" s="51">
        <f t="shared" si="2"/>
        <v>0</v>
      </c>
      <c r="K63" s="116"/>
      <c r="L63" s="116"/>
      <c r="M63" s="116"/>
      <c r="N63" s="116"/>
      <c r="O63" s="116"/>
      <c r="P63" s="105">
        <f t="shared" si="3"/>
        <v>0</v>
      </c>
      <c r="Q63" s="105"/>
      <c r="R63" s="105"/>
    </row>
    <row r="64" spans="2:18" ht="35.1" hidden="1" customHeight="1">
      <c r="B64" s="227" t="s">
        <v>32</v>
      </c>
      <c r="C64" s="227"/>
      <c r="D64" s="228"/>
      <c r="E64" s="228"/>
      <c r="F64" s="228"/>
      <c r="G64" s="228"/>
      <c r="H64" s="228"/>
      <c r="I64" s="228"/>
      <c r="J64" s="51">
        <f t="shared" si="2"/>
        <v>0</v>
      </c>
      <c r="K64" s="116"/>
      <c r="L64" s="116"/>
      <c r="M64" s="116"/>
      <c r="N64" s="116"/>
      <c r="O64" s="116"/>
      <c r="P64" s="105">
        <f t="shared" si="3"/>
        <v>0</v>
      </c>
      <c r="Q64" s="105"/>
      <c r="R64" s="105"/>
    </row>
    <row r="65" spans="2:18" ht="35.1" hidden="1" customHeight="1">
      <c r="B65" s="227" t="s">
        <v>28</v>
      </c>
      <c r="C65" s="227"/>
      <c r="D65" s="228"/>
      <c r="E65" s="228"/>
      <c r="F65" s="228"/>
      <c r="G65" s="228"/>
      <c r="H65" s="228"/>
      <c r="I65" s="228"/>
      <c r="J65" s="51">
        <f t="shared" si="2"/>
        <v>0</v>
      </c>
      <c r="K65" s="116"/>
      <c r="L65" s="116"/>
      <c r="M65" s="116"/>
      <c r="N65" s="116"/>
      <c r="O65" s="116"/>
      <c r="P65" s="105">
        <f t="shared" si="3"/>
        <v>0</v>
      </c>
      <c r="Q65" s="105"/>
      <c r="R65" s="105"/>
    </row>
    <row r="66" spans="2:18" ht="35.1" hidden="1" customHeight="1">
      <c r="B66" s="227" t="s">
        <v>31</v>
      </c>
      <c r="C66" s="227"/>
      <c r="D66" s="228"/>
      <c r="E66" s="228"/>
      <c r="F66" s="228"/>
      <c r="G66" s="228"/>
      <c r="H66" s="228"/>
      <c r="I66" s="228"/>
      <c r="J66" s="51">
        <f t="shared" si="2"/>
        <v>0</v>
      </c>
      <c r="K66" s="116"/>
      <c r="L66" s="116"/>
      <c r="M66" s="116"/>
      <c r="N66" s="116"/>
      <c r="O66" s="116"/>
      <c r="P66" s="105">
        <f t="shared" si="3"/>
        <v>0</v>
      </c>
      <c r="Q66" s="105"/>
      <c r="R66" s="105"/>
    </row>
    <row r="67" spans="2:18" ht="35.1" hidden="1" customHeight="1">
      <c r="B67" s="227" t="s">
        <v>30</v>
      </c>
      <c r="C67" s="227"/>
      <c r="D67" s="228"/>
      <c r="E67" s="228"/>
      <c r="F67" s="228"/>
      <c r="G67" s="228"/>
      <c r="H67" s="228"/>
      <c r="I67" s="228"/>
      <c r="J67" s="51">
        <f t="shared" si="2"/>
        <v>0</v>
      </c>
      <c r="K67" s="116"/>
      <c r="L67" s="116"/>
      <c r="M67" s="116"/>
      <c r="N67" s="116"/>
      <c r="O67" s="116"/>
      <c r="P67" s="105">
        <f t="shared" si="3"/>
        <v>0</v>
      </c>
      <c r="Q67" s="105"/>
      <c r="R67" s="105"/>
    </row>
    <row r="68" spans="2:18" ht="35.1" hidden="1" customHeight="1">
      <c r="B68" s="227" t="s">
        <v>29</v>
      </c>
      <c r="C68" s="227"/>
      <c r="D68" s="228"/>
      <c r="E68" s="228"/>
      <c r="F68" s="228"/>
      <c r="G68" s="228"/>
      <c r="H68" s="228"/>
      <c r="I68" s="228"/>
      <c r="J68" s="51">
        <f t="shared" si="2"/>
        <v>0</v>
      </c>
      <c r="K68" s="116"/>
      <c r="L68" s="116"/>
      <c r="M68" s="116"/>
      <c r="N68" s="116"/>
      <c r="O68" s="116"/>
      <c r="P68" s="105">
        <f t="shared" si="3"/>
        <v>0</v>
      </c>
      <c r="Q68" s="105"/>
      <c r="R68" s="105"/>
    </row>
    <row r="69" spans="2:18" ht="46.5" customHeight="1">
      <c r="B69" s="201" t="s">
        <v>122</v>
      </c>
      <c r="C69" s="201"/>
      <c r="D69" s="231">
        <f>SUM(D45:F68)</f>
        <v>0</v>
      </c>
      <c r="E69" s="231"/>
      <c r="F69" s="231"/>
      <c r="G69" s="231">
        <f>SUM(G45:I68)</f>
        <v>0</v>
      </c>
      <c r="H69" s="231"/>
      <c r="I69" s="231"/>
      <c r="J69" s="82">
        <f>SUM(J45:J68)</f>
        <v>0</v>
      </c>
      <c r="K69" s="231">
        <f>SUM(K45:L68)</f>
        <v>0</v>
      </c>
      <c r="L69" s="231"/>
      <c r="M69" s="231">
        <f>SUM(M45:N68)</f>
        <v>0</v>
      </c>
      <c r="N69" s="231"/>
      <c r="O69" s="231"/>
      <c r="P69" s="231">
        <f>SUM(P45:Q68)</f>
        <v>0</v>
      </c>
      <c r="Q69" s="231"/>
      <c r="R69" s="231"/>
    </row>
    <row r="70" spans="2:18" ht="46.5" customHeight="1" thickBot="1">
      <c r="B70" s="224" t="s">
        <v>134</v>
      </c>
      <c r="C70" s="224"/>
      <c r="D70" s="224"/>
      <c r="E70" s="225"/>
      <c r="F70" s="225"/>
      <c r="G70" s="225"/>
      <c r="H70" s="225"/>
      <c r="I70" s="225"/>
      <c r="J70" s="225"/>
      <c r="K70" s="225"/>
      <c r="L70" s="225"/>
      <c r="M70" s="225"/>
      <c r="N70" s="225"/>
      <c r="O70" s="225"/>
      <c r="P70" s="225"/>
      <c r="Q70" s="225"/>
      <c r="R70" s="225"/>
    </row>
    <row r="71" spans="2:18" ht="75.75" customHeight="1">
      <c r="B71" s="83" t="s">
        <v>95</v>
      </c>
      <c r="C71" s="229" t="s">
        <v>77</v>
      </c>
      <c r="D71" s="229"/>
      <c r="E71" s="229" t="s">
        <v>73</v>
      </c>
      <c r="F71" s="229"/>
      <c r="G71" s="84" t="s">
        <v>74</v>
      </c>
      <c r="H71" s="180" t="s">
        <v>75</v>
      </c>
      <c r="I71" s="181"/>
      <c r="J71" s="84" t="s">
        <v>76</v>
      </c>
      <c r="K71" s="230" t="s">
        <v>131</v>
      </c>
      <c r="L71" s="230"/>
      <c r="M71" s="230"/>
      <c r="N71" s="230"/>
      <c r="O71" s="181"/>
      <c r="P71" s="155" t="s">
        <v>89</v>
      </c>
      <c r="Q71" s="149"/>
      <c r="R71" s="85" t="s">
        <v>71</v>
      </c>
    </row>
    <row r="72" spans="2:18" ht="39.9" customHeight="1">
      <c r="B72" s="29">
        <v>1</v>
      </c>
      <c r="C72" s="232"/>
      <c r="D72" s="232"/>
      <c r="E72" s="232"/>
      <c r="F72" s="232"/>
      <c r="G72" s="28"/>
      <c r="H72" s="233"/>
      <c r="I72" s="234"/>
      <c r="J72" s="43"/>
      <c r="K72" s="235">
        <v>0</v>
      </c>
      <c r="L72" s="235"/>
      <c r="M72" s="235"/>
      <c r="N72" s="235"/>
      <c r="O72" s="236"/>
      <c r="P72" s="237">
        <v>0</v>
      </c>
      <c r="Q72" s="237"/>
      <c r="R72" s="27">
        <f>+K72+P72</f>
        <v>0</v>
      </c>
    </row>
    <row r="73" spans="2:18" ht="39.9" customHeight="1">
      <c r="B73" s="29">
        <v>2</v>
      </c>
      <c r="C73" s="232"/>
      <c r="D73" s="232"/>
      <c r="E73" s="232"/>
      <c r="F73" s="232"/>
      <c r="G73" s="28"/>
      <c r="H73" s="233"/>
      <c r="I73" s="234"/>
      <c r="J73" s="43"/>
      <c r="K73" s="235">
        <v>0</v>
      </c>
      <c r="L73" s="235"/>
      <c r="M73" s="235"/>
      <c r="N73" s="235"/>
      <c r="O73" s="236"/>
      <c r="P73" s="237">
        <v>0</v>
      </c>
      <c r="Q73" s="237"/>
      <c r="R73" s="27">
        <f t="shared" ref="R73:R81" si="4">+K73+P73</f>
        <v>0</v>
      </c>
    </row>
    <row r="74" spans="2:18" ht="39.9" customHeight="1">
      <c r="B74" s="29">
        <v>3</v>
      </c>
      <c r="C74" s="238"/>
      <c r="D74" s="239"/>
      <c r="E74" s="238"/>
      <c r="F74" s="239"/>
      <c r="G74" s="28"/>
      <c r="H74" s="240"/>
      <c r="I74" s="240"/>
      <c r="J74" s="43"/>
      <c r="K74" s="235">
        <v>0</v>
      </c>
      <c r="L74" s="235"/>
      <c r="M74" s="235"/>
      <c r="N74" s="235"/>
      <c r="O74" s="236"/>
      <c r="P74" s="237">
        <v>0</v>
      </c>
      <c r="Q74" s="237"/>
      <c r="R74" s="27">
        <f t="shared" si="4"/>
        <v>0</v>
      </c>
    </row>
    <row r="75" spans="2:18" s="11" customFormat="1" ht="39.9" hidden="1" customHeight="1">
      <c r="B75" s="29">
        <v>4</v>
      </c>
      <c r="C75" s="241"/>
      <c r="D75" s="241"/>
      <c r="E75" s="241"/>
      <c r="F75" s="241"/>
      <c r="G75" s="28"/>
      <c r="H75" s="240"/>
      <c r="I75" s="240"/>
      <c r="J75" s="43"/>
      <c r="K75" s="235">
        <v>0</v>
      </c>
      <c r="L75" s="235"/>
      <c r="M75" s="235"/>
      <c r="N75" s="235"/>
      <c r="O75" s="236"/>
      <c r="P75" s="237">
        <v>0</v>
      </c>
      <c r="Q75" s="237"/>
      <c r="R75" s="27">
        <f t="shared" si="4"/>
        <v>0</v>
      </c>
    </row>
    <row r="76" spans="2:18" s="11" customFormat="1" ht="39.9" hidden="1" customHeight="1">
      <c r="B76" s="29">
        <v>5</v>
      </c>
      <c r="C76" s="241"/>
      <c r="D76" s="241"/>
      <c r="E76" s="241"/>
      <c r="F76" s="241"/>
      <c r="G76" s="28"/>
      <c r="H76" s="240"/>
      <c r="I76" s="240"/>
      <c r="J76" s="43"/>
      <c r="K76" s="235">
        <v>0</v>
      </c>
      <c r="L76" s="235"/>
      <c r="M76" s="235"/>
      <c r="N76" s="235"/>
      <c r="O76" s="236"/>
      <c r="P76" s="237">
        <v>0</v>
      </c>
      <c r="Q76" s="237"/>
      <c r="R76" s="27">
        <f t="shared" si="4"/>
        <v>0</v>
      </c>
    </row>
    <row r="77" spans="2:18" s="11" customFormat="1" ht="39.9" hidden="1" customHeight="1">
      <c r="B77" s="29">
        <v>6</v>
      </c>
      <c r="C77" s="241"/>
      <c r="D77" s="241"/>
      <c r="E77" s="241"/>
      <c r="F77" s="241"/>
      <c r="G77" s="28"/>
      <c r="H77" s="240"/>
      <c r="I77" s="240"/>
      <c r="J77" s="43"/>
      <c r="K77" s="235">
        <v>0</v>
      </c>
      <c r="L77" s="235"/>
      <c r="M77" s="235"/>
      <c r="N77" s="235"/>
      <c r="O77" s="236"/>
      <c r="P77" s="237">
        <v>0</v>
      </c>
      <c r="Q77" s="237"/>
      <c r="R77" s="27">
        <f t="shared" si="4"/>
        <v>0</v>
      </c>
    </row>
    <row r="78" spans="2:18" s="11" customFormat="1" ht="39.9" hidden="1" customHeight="1">
      <c r="B78" s="29">
        <v>7</v>
      </c>
      <c r="C78" s="241"/>
      <c r="D78" s="241"/>
      <c r="E78" s="241"/>
      <c r="F78" s="241"/>
      <c r="G78" s="28"/>
      <c r="H78" s="240"/>
      <c r="I78" s="240"/>
      <c r="J78" s="43"/>
      <c r="K78" s="235">
        <v>0</v>
      </c>
      <c r="L78" s="235"/>
      <c r="M78" s="235"/>
      <c r="N78" s="235"/>
      <c r="O78" s="236"/>
      <c r="P78" s="237">
        <v>0</v>
      </c>
      <c r="Q78" s="237"/>
      <c r="R78" s="27">
        <f t="shared" si="4"/>
        <v>0</v>
      </c>
    </row>
    <row r="79" spans="2:18" s="11" customFormat="1" ht="39.9" hidden="1" customHeight="1">
      <c r="B79" s="29">
        <v>8</v>
      </c>
      <c r="C79" s="241"/>
      <c r="D79" s="241"/>
      <c r="E79" s="241"/>
      <c r="F79" s="241"/>
      <c r="G79" s="28"/>
      <c r="H79" s="240"/>
      <c r="I79" s="240"/>
      <c r="J79" s="43"/>
      <c r="K79" s="235">
        <v>0</v>
      </c>
      <c r="L79" s="235"/>
      <c r="M79" s="235"/>
      <c r="N79" s="235"/>
      <c r="O79" s="236"/>
      <c r="P79" s="237">
        <v>0</v>
      </c>
      <c r="Q79" s="237"/>
      <c r="R79" s="27">
        <f t="shared" si="4"/>
        <v>0</v>
      </c>
    </row>
    <row r="80" spans="2:18" s="11" customFormat="1" ht="39.9" hidden="1" customHeight="1">
      <c r="B80" s="29">
        <v>9</v>
      </c>
      <c r="C80" s="241"/>
      <c r="D80" s="241"/>
      <c r="E80" s="241"/>
      <c r="F80" s="241"/>
      <c r="G80" s="28"/>
      <c r="H80" s="240"/>
      <c r="I80" s="240"/>
      <c r="J80" s="43"/>
      <c r="K80" s="235">
        <v>0</v>
      </c>
      <c r="L80" s="235"/>
      <c r="M80" s="235"/>
      <c r="N80" s="235"/>
      <c r="O80" s="236"/>
      <c r="P80" s="237">
        <v>0</v>
      </c>
      <c r="Q80" s="237"/>
      <c r="R80" s="27">
        <f t="shared" si="4"/>
        <v>0</v>
      </c>
    </row>
    <row r="81" spans="2:18" s="11" customFormat="1" ht="39.9" hidden="1" customHeight="1">
      <c r="B81" s="29">
        <v>10</v>
      </c>
      <c r="C81" s="241"/>
      <c r="D81" s="241"/>
      <c r="E81" s="241"/>
      <c r="F81" s="241"/>
      <c r="G81" s="28"/>
      <c r="H81" s="240"/>
      <c r="I81" s="240"/>
      <c r="J81" s="43"/>
      <c r="K81" s="235">
        <v>0</v>
      </c>
      <c r="L81" s="235"/>
      <c r="M81" s="235"/>
      <c r="N81" s="235"/>
      <c r="O81" s="236"/>
      <c r="P81" s="237">
        <v>0</v>
      </c>
      <c r="Q81" s="237"/>
      <c r="R81" s="27">
        <f t="shared" si="4"/>
        <v>0</v>
      </c>
    </row>
    <row r="82" spans="2:18" ht="39.9" customHeight="1" thickBot="1">
      <c r="B82" s="242" t="s">
        <v>78</v>
      </c>
      <c r="C82" s="243"/>
      <c r="D82" s="243"/>
      <c r="E82" s="243"/>
      <c r="F82" s="243"/>
      <c r="G82" s="243"/>
      <c r="H82" s="243"/>
      <c r="I82" s="243"/>
      <c r="J82" s="244"/>
      <c r="K82" s="245">
        <f>SUM(K72:O74)</f>
        <v>0</v>
      </c>
      <c r="L82" s="245"/>
      <c r="M82" s="245"/>
      <c r="N82" s="245"/>
      <c r="O82" s="246"/>
      <c r="P82" s="247">
        <f>SUM(P72:Q81)</f>
        <v>0</v>
      </c>
      <c r="Q82" s="248"/>
      <c r="R82" s="86">
        <f>SUM(R72:R81)</f>
        <v>0</v>
      </c>
    </row>
    <row r="83" spans="2:18" ht="42" customHeight="1" thickBot="1">
      <c r="B83" s="262" t="s">
        <v>64</v>
      </c>
      <c r="C83" s="263"/>
      <c r="D83" s="263"/>
      <c r="E83" s="263"/>
      <c r="F83" s="263"/>
      <c r="G83" s="263"/>
      <c r="H83" s="263"/>
      <c r="I83" s="263"/>
      <c r="J83" s="263"/>
      <c r="K83" s="263"/>
      <c r="L83" s="263"/>
      <c r="M83" s="263"/>
      <c r="N83" s="263"/>
      <c r="O83" s="263"/>
      <c r="P83" s="263"/>
      <c r="Q83" s="263"/>
      <c r="R83" s="264"/>
    </row>
    <row r="84" spans="2:18" ht="42" customHeight="1">
      <c r="B84" s="265" t="s">
        <v>108</v>
      </c>
      <c r="C84" s="266"/>
      <c r="D84" s="266"/>
      <c r="E84" s="266"/>
      <c r="F84" s="266"/>
      <c r="G84" s="266"/>
      <c r="H84" s="266"/>
      <c r="I84" s="266"/>
      <c r="J84" s="266"/>
      <c r="K84" s="266"/>
      <c r="L84" s="266"/>
      <c r="M84" s="266"/>
      <c r="N84" s="266"/>
      <c r="O84" s="266"/>
      <c r="P84" s="266"/>
      <c r="Q84" s="266"/>
      <c r="R84" s="267"/>
    </row>
    <row r="85" spans="2:18" ht="42" customHeight="1">
      <c r="B85" s="268"/>
      <c r="C85" s="266"/>
      <c r="D85" s="266"/>
      <c r="E85" s="266"/>
      <c r="F85" s="266"/>
      <c r="G85" s="266"/>
      <c r="H85" s="266"/>
      <c r="I85" s="266"/>
      <c r="J85" s="266"/>
      <c r="K85" s="266"/>
      <c r="L85" s="266"/>
      <c r="M85" s="266"/>
      <c r="N85" s="266"/>
      <c r="O85" s="266"/>
      <c r="P85" s="266"/>
      <c r="Q85" s="266"/>
      <c r="R85" s="267"/>
    </row>
    <row r="86" spans="2:18" ht="42" customHeight="1">
      <c r="B86" s="268"/>
      <c r="C86" s="266"/>
      <c r="D86" s="266"/>
      <c r="E86" s="266"/>
      <c r="F86" s="266"/>
      <c r="G86" s="266"/>
      <c r="H86" s="266"/>
      <c r="I86" s="266"/>
      <c r="J86" s="266"/>
      <c r="K86" s="266"/>
      <c r="L86" s="266"/>
      <c r="M86" s="266"/>
      <c r="N86" s="266"/>
      <c r="O86" s="266"/>
      <c r="P86" s="266"/>
      <c r="Q86" s="266"/>
      <c r="R86" s="267"/>
    </row>
    <row r="87" spans="2:18" ht="42" customHeight="1">
      <c r="B87" s="268"/>
      <c r="C87" s="266"/>
      <c r="D87" s="266"/>
      <c r="E87" s="266"/>
      <c r="F87" s="266"/>
      <c r="G87" s="266"/>
      <c r="H87" s="266"/>
      <c r="I87" s="266"/>
      <c r="J87" s="266"/>
      <c r="K87" s="266"/>
      <c r="L87" s="266"/>
      <c r="M87" s="266"/>
      <c r="N87" s="266"/>
      <c r="O87" s="266"/>
      <c r="P87" s="266"/>
      <c r="Q87" s="266"/>
      <c r="R87" s="267"/>
    </row>
    <row r="88" spans="2:18" ht="42" customHeight="1">
      <c r="B88" s="268"/>
      <c r="C88" s="266"/>
      <c r="D88" s="266"/>
      <c r="E88" s="266"/>
      <c r="F88" s="266"/>
      <c r="G88" s="266"/>
      <c r="H88" s="266"/>
      <c r="I88" s="266"/>
      <c r="J88" s="266"/>
      <c r="K88" s="266"/>
      <c r="L88" s="266"/>
      <c r="M88" s="266"/>
      <c r="N88" s="266"/>
      <c r="O88" s="266"/>
      <c r="P88" s="266"/>
      <c r="Q88" s="266"/>
      <c r="R88" s="267"/>
    </row>
    <row r="89" spans="2:18" ht="42" customHeight="1">
      <c r="B89" s="268"/>
      <c r="C89" s="266"/>
      <c r="D89" s="266"/>
      <c r="E89" s="266"/>
      <c r="F89" s="266"/>
      <c r="G89" s="266"/>
      <c r="H89" s="266"/>
      <c r="I89" s="266"/>
      <c r="J89" s="266"/>
      <c r="K89" s="266"/>
      <c r="L89" s="266"/>
      <c r="M89" s="266"/>
      <c r="N89" s="266"/>
      <c r="O89" s="266"/>
      <c r="P89" s="266"/>
      <c r="Q89" s="266"/>
      <c r="R89" s="267"/>
    </row>
    <row r="90" spans="2:18" ht="40.5" customHeight="1" thickBot="1">
      <c r="B90" s="269"/>
      <c r="C90" s="270"/>
      <c r="D90" s="270"/>
      <c r="E90" s="270"/>
      <c r="F90" s="270"/>
      <c r="G90" s="270"/>
      <c r="H90" s="270"/>
      <c r="I90" s="270"/>
      <c r="J90" s="270"/>
      <c r="K90" s="270"/>
      <c r="L90" s="270"/>
      <c r="M90" s="270"/>
      <c r="N90" s="270"/>
      <c r="O90" s="270"/>
      <c r="P90" s="270"/>
      <c r="Q90" s="270"/>
      <c r="R90" s="271"/>
    </row>
    <row r="91" spans="2:18" ht="42" customHeight="1">
      <c r="B91" s="272" t="s">
        <v>104</v>
      </c>
      <c r="C91" s="273"/>
      <c r="D91" s="273"/>
      <c r="E91" s="273"/>
      <c r="F91" s="273"/>
      <c r="G91" s="273"/>
      <c r="H91" s="273"/>
      <c r="I91" s="273"/>
      <c r="J91" s="273"/>
      <c r="K91" s="273"/>
      <c r="L91" s="273"/>
      <c r="M91" s="273"/>
      <c r="N91" s="273"/>
      <c r="O91" s="273"/>
      <c r="P91" s="273"/>
      <c r="Q91" s="273"/>
      <c r="R91" s="274"/>
    </row>
    <row r="92" spans="2:18" ht="67.5" customHeight="1" thickBot="1">
      <c r="B92" s="275"/>
      <c r="C92" s="276"/>
      <c r="D92" s="276"/>
      <c r="E92" s="276"/>
      <c r="F92" s="276"/>
      <c r="G92" s="276"/>
      <c r="H92" s="276"/>
      <c r="I92" s="276"/>
      <c r="J92" s="276"/>
      <c r="K92" s="276"/>
      <c r="L92" s="276"/>
      <c r="M92" s="276"/>
      <c r="N92" s="276"/>
      <c r="O92" s="276"/>
      <c r="P92" s="276"/>
      <c r="Q92" s="276"/>
      <c r="R92" s="277"/>
    </row>
    <row r="93" spans="2:18" ht="42" customHeight="1" thickBot="1">
      <c r="B93" s="156" t="s">
        <v>11</v>
      </c>
      <c r="C93" s="157"/>
      <c r="D93" s="157"/>
      <c r="E93" s="157"/>
      <c r="F93" s="157"/>
      <c r="G93" s="157"/>
      <c r="H93" s="157"/>
      <c r="I93" s="157"/>
      <c r="J93" s="157"/>
      <c r="K93" s="157"/>
      <c r="L93" s="157"/>
      <c r="M93" s="157"/>
      <c r="N93" s="157"/>
      <c r="O93" s="157"/>
      <c r="P93" s="157"/>
      <c r="Q93" s="157"/>
      <c r="R93" s="278"/>
    </row>
    <row r="94" spans="2:18" ht="52.95" customHeight="1">
      <c r="B94" s="279" t="s">
        <v>12</v>
      </c>
      <c r="C94" s="280"/>
      <c r="D94" s="280"/>
      <c r="E94" s="280"/>
      <c r="F94" s="281"/>
      <c r="G94" s="282"/>
      <c r="H94" s="283"/>
      <c r="I94" s="87" t="s">
        <v>13</v>
      </c>
      <c r="J94" s="45"/>
      <c r="K94" s="89" t="s">
        <v>14</v>
      </c>
      <c r="L94" s="284"/>
      <c r="M94" s="284"/>
      <c r="N94" s="284"/>
      <c r="O94" s="284"/>
      <c r="P94" s="89" t="s">
        <v>107</v>
      </c>
      <c r="Q94" s="284"/>
      <c r="R94" s="285"/>
    </row>
    <row r="95" spans="2:18" ht="52.95" customHeight="1" thickBot="1">
      <c r="B95" s="255" t="s">
        <v>12</v>
      </c>
      <c r="C95" s="256"/>
      <c r="D95" s="256"/>
      <c r="E95" s="256"/>
      <c r="F95" s="257"/>
      <c r="G95" s="258"/>
      <c r="H95" s="259"/>
      <c r="I95" s="88" t="s">
        <v>13</v>
      </c>
      <c r="J95" s="46"/>
      <c r="K95" s="90" t="s">
        <v>14</v>
      </c>
      <c r="L95" s="260"/>
      <c r="M95" s="260"/>
      <c r="N95" s="260"/>
      <c r="O95" s="260"/>
      <c r="P95" s="90" t="s">
        <v>107</v>
      </c>
      <c r="Q95" s="260"/>
      <c r="R95" s="261"/>
    </row>
    <row r="96" spans="2:18" ht="51.75" customHeight="1">
      <c r="B96" s="48"/>
      <c r="C96" s="49"/>
      <c r="D96" s="49"/>
      <c r="E96" s="49"/>
      <c r="F96" s="49"/>
      <c r="G96" s="49"/>
      <c r="H96" s="49"/>
      <c r="I96" s="49"/>
      <c r="J96" s="49"/>
      <c r="K96" s="49"/>
      <c r="L96" s="49"/>
      <c r="M96" s="49"/>
      <c r="N96" s="49"/>
      <c r="O96" s="49"/>
      <c r="P96" s="49"/>
      <c r="Q96" s="49"/>
      <c r="R96" s="50"/>
    </row>
    <row r="97" spans="2:18" ht="58.5" customHeight="1">
      <c r="B97" s="249" t="s">
        <v>15</v>
      </c>
      <c r="C97" s="250"/>
      <c r="D97" s="250"/>
      <c r="E97" s="250"/>
      <c r="F97" s="250"/>
      <c r="G97" s="250"/>
      <c r="H97" s="1"/>
      <c r="I97" s="1"/>
      <c r="J97" s="1"/>
      <c r="K97" s="1"/>
      <c r="L97" s="1"/>
      <c r="M97" s="1"/>
      <c r="N97" s="47" t="s">
        <v>15</v>
      </c>
      <c r="O97" s="47"/>
      <c r="P97" s="47"/>
      <c r="Q97" s="47"/>
      <c r="R97" s="10"/>
    </row>
    <row r="98" spans="2:18" ht="50.1" customHeight="1">
      <c r="B98" s="249" t="s">
        <v>16</v>
      </c>
      <c r="C98" s="250"/>
      <c r="D98" s="250"/>
      <c r="E98" s="250"/>
      <c r="F98" s="250"/>
      <c r="G98" s="250"/>
      <c r="H98" s="1"/>
      <c r="I98" s="1"/>
      <c r="J98" s="1"/>
      <c r="K98" s="1"/>
      <c r="L98" s="1"/>
      <c r="M98" s="1"/>
      <c r="N98" s="9" t="s">
        <v>16</v>
      </c>
      <c r="O98" s="9"/>
      <c r="P98" s="9"/>
      <c r="Q98" s="9"/>
      <c r="R98" s="10"/>
    </row>
    <row r="99" spans="2:18" ht="33.75" customHeight="1">
      <c r="B99" s="249"/>
      <c r="C99" s="250"/>
      <c r="D99" s="250"/>
      <c r="E99" s="250"/>
      <c r="F99" s="250"/>
      <c r="G99" s="250"/>
      <c r="H99" s="250"/>
      <c r="I99" s="250"/>
      <c r="J99" s="250"/>
      <c r="K99" s="250"/>
      <c r="L99" s="250"/>
      <c r="M99" s="250"/>
      <c r="N99" s="250"/>
      <c r="O99" s="250"/>
      <c r="P99" s="250"/>
      <c r="Q99" s="250"/>
      <c r="R99" s="251"/>
    </row>
    <row r="100" spans="2:18" ht="24" customHeight="1" thickBot="1">
      <c r="B100" s="252"/>
      <c r="C100" s="253"/>
      <c r="D100" s="253"/>
      <c r="E100" s="253"/>
      <c r="F100" s="253"/>
      <c r="G100" s="253"/>
      <c r="H100" s="253"/>
      <c r="I100" s="253"/>
      <c r="J100" s="253"/>
      <c r="K100" s="253"/>
      <c r="L100" s="253"/>
      <c r="M100" s="253"/>
      <c r="N100" s="253"/>
      <c r="O100" s="253"/>
      <c r="P100" s="253"/>
      <c r="Q100" s="253"/>
      <c r="R100" s="254"/>
    </row>
    <row r="101" spans="2:18" ht="24" customHeight="1">
      <c r="B101" s="47"/>
      <c r="C101" s="47"/>
      <c r="D101" s="47"/>
      <c r="E101" s="47"/>
      <c r="F101" s="47"/>
      <c r="G101" s="47"/>
      <c r="H101" s="47"/>
      <c r="I101" s="47"/>
      <c r="J101" s="47"/>
      <c r="K101" s="47"/>
      <c r="L101" s="47"/>
      <c r="M101" s="47"/>
      <c r="N101" s="47"/>
      <c r="O101" s="47"/>
      <c r="P101" s="47"/>
      <c r="Q101" s="47"/>
      <c r="R101" s="47"/>
    </row>
    <row r="102" spans="2:18" ht="24" customHeight="1">
      <c r="B102" s="47"/>
      <c r="C102" s="47"/>
      <c r="D102" s="47"/>
      <c r="E102" s="47"/>
      <c r="F102" s="47"/>
      <c r="G102" s="47"/>
      <c r="H102" s="47"/>
      <c r="I102" s="47"/>
      <c r="J102" s="47"/>
      <c r="K102" s="47"/>
      <c r="L102" s="47"/>
      <c r="M102" s="47"/>
      <c r="N102" s="47"/>
      <c r="O102" s="47"/>
      <c r="P102" s="47"/>
      <c r="Q102" s="47"/>
      <c r="R102" s="47"/>
    </row>
    <row r="103" spans="2:18" s="61" customFormat="1" ht="50.1" customHeight="1"/>
  </sheetData>
  <sheetProtection algorithmName="SHA-512" hashValue="XP2JX0ZgBJAu1aEp4oN6KMmCw+X9YPDBfE5jQ8ShOFsoX/IWjX72j+890V0OjNW7OL+zJTlhlZ1osvZATQUeew==" saltValue="/p8V0K2//QjEADD4SuR9iA==" spinCount="100000" sheet="1" formatCells="0"/>
  <dataConsolidate/>
  <mergeCells count="391">
    <mergeCell ref="K20:M20"/>
    <mergeCell ref="K21:M21"/>
    <mergeCell ref="P48:R48"/>
    <mergeCell ref="P49:R49"/>
    <mergeCell ref="P50:R50"/>
    <mergeCell ref="P51:R51"/>
    <mergeCell ref="P52:R52"/>
    <mergeCell ref="P53:R53"/>
    <mergeCell ref="P54:R54"/>
    <mergeCell ref="R39:R42"/>
    <mergeCell ref="K46:L46"/>
    <mergeCell ref="K45:L45"/>
    <mergeCell ref="P35:Q35"/>
    <mergeCell ref="P36:Q38"/>
    <mergeCell ref="R36:R38"/>
    <mergeCell ref="K22:M22"/>
    <mergeCell ref="N22:O22"/>
    <mergeCell ref="P22:Q22"/>
    <mergeCell ref="K36:M36"/>
    <mergeCell ref="K37:M37"/>
    <mergeCell ref="K38:M38"/>
    <mergeCell ref="K39:M39"/>
    <mergeCell ref="K40:M40"/>
    <mergeCell ref="N35:O35"/>
    <mergeCell ref="E42:F42"/>
    <mergeCell ref="B41:D42"/>
    <mergeCell ref="G41:I42"/>
    <mergeCell ref="E41:F41"/>
    <mergeCell ref="P39:Q42"/>
    <mergeCell ref="B35:D35"/>
    <mergeCell ref="B40:D40"/>
    <mergeCell ref="E35:F35"/>
    <mergeCell ref="E36:F36"/>
    <mergeCell ref="E37:F37"/>
    <mergeCell ref="E38:F38"/>
    <mergeCell ref="E39:F39"/>
    <mergeCell ref="E40:F40"/>
    <mergeCell ref="B37:D37"/>
    <mergeCell ref="G35:I35"/>
    <mergeCell ref="G36:I36"/>
    <mergeCell ref="G37:I37"/>
    <mergeCell ref="G38:I38"/>
    <mergeCell ref="G39:I39"/>
    <mergeCell ref="G40:I40"/>
    <mergeCell ref="B39:D39"/>
    <mergeCell ref="B38:D38"/>
    <mergeCell ref="B36:D36"/>
    <mergeCell ref="K35:M35"/>
    <mergeCell ref="B98:G98"/>
    <mergeCell ref="B99:R100"/>
    <mergeCell ref="B95:E95"/>
    <mergeCell ref="F95:H95"/>
    <mergeCell ref="L95:O95"/>
    <mergeCell ref="Q95:R95"/>
    <mergeCell ref="B97:G97"/>
    <mergeCell ref="B83:R83"/>
    <mergeCell ref="B84:R90"/>
    <mergeCell ref="B91:R92"/>
    <mergeCell ref="B93:R93"/>
    <mergeCell ref="B94:E94"/>
    <mergeCell ref="F94:H94"/>
    <mergeCell ref="L94:O94"/>
    <mergeCell ref="Q94:R94"/>
    <mergeCell ref="C81:D81"/>
    <mergeCell ref="E81:F81"/>
    <mergeCell ref="H81:I81"/>
    <mergeCell ref="K81:O81"/>
    <mergeCell ref="P81:Q81"/>
    <mergeCell ref="B82:J82"/>
    <mergeCell ref="K82:O82"/>
    <mergeCell ref="C78:D78"/>
    <mergeCell ref="E78:F78"/>
    <mergeCell ref="H78:I78"/>
    <mergeCell ref="K78:O78"/>
    <mergeCell ref="P78:Q78"/>
    <mergeCell ref="P82:Q82"/>
    <mergeCell ref="C79:D79"/>
    <mergeCell ref="E79:F79"/>
    <mergeCell ref="H79:I79"/>
    <mergeCell ref="K79:O79"/>
    <mergeCell ref="P79:Q79"/>
    <mergeCell ref="C80:D80"/>
    <mergeCell ref="E80:F80"/>
    <mergeCell ref="H80:I80"/>
    <mergeCell ref="K80:O80"/>
    <mergeCell ref="P80:Q80"/>
    <mergeCell ref="C76:D76"/>
    <mergeCell ref="E76:F76"/>
    <mergeCell ref="H76:I76"/>
    <mergeCell ref="K76:O76"/>
    <mergeCell ref="P76:Q76"/>
    <mergeCell ref="C77:D77"/>
    <mergeCell ref="E77:F77"/>
    <mergeCell ref="H77:I77"/>
    <mergeCell ref="K77:O77"/>
    <mergeCell ref="P77:Q77"/>
    <mergeCell ref="C74:D74"/>
    <mergeCell ref="E74:F74"/>
    <mergeCell ref="H74:I74"/>
    <mergeCell ref="K74:O74"/>
    <mergeCell ref="P74:Q74"/>
    <mergeCell ref="C75:D75"/>
    <mergeCell ref="E75:F75"/>
    <mergeCell ref="H75:I75"/>
    <mergeCell ref="K75:O75"/>
    <mergeCell ref="P75:Q75"/>
    <mergeCell ref="C72:D72"/>
    <mergeCell ref="E72:F72"/>
    <mergeCell ref="H72:I72"/>
    <mergeCell ref="K72:O72"/>
    <mergeCell ref="P72:Q72"/>
    <mergeCell ref="P69:R69"/>
    <mergeCell ref="C73:D73"/>
    <mergeCell ref="E73:F73"/>
    <mergeCell ref="H73:I73"/>
    <mergeCell ref="K73:O73"/>
    <mergeCell ref="P73:Q73"/>
    <mergeCell ref="M67:O67"/>
    <mergeCell ref="M68:O68"/>
    <mergeCell ref="C71:D71"/>
    <mergeCell ref="E71:F71"/>
    <mergeCell ref="H71:I71"/>
    <mergeCell ref="K71:O71"/>
    <mergeCell ref="M69:O69"/>
    <mergeCell ref="B70:R70"/>
    <mergeCell ref="K67:L67"/>
    <mergeCell ref="K68:L68"/>
    <mergeCell ref="B69:C69"/>
    <mergeCell ref="D69:F69"/>
    <mergeCell ref="G69:I69"/>
    <mergeCell ref="K69:L69"/>
    <mergeCell ref="B68:C68"/>
    <mergeCell ref="D68:F68"/>
    <mergeCell ref="G68:I68"/>
    <mergeCell ref="B67:C67"/>
    <mergeCell ref="D67:F67"/>
    <mergeCell ref="P71:Q71"/>
    <mergeCell ref="G67:I67"/>
    <mergeCell ref="P67:R67"/>
    <mergeCell ref="P68:R68"/>
    <mergeCell ref="B65:C65"/>
    <mergeCell ref="D65:F65"/>
    <mergeCell ref="G65:I65"/>
    <mergeCell ref="K65:L65"/>
    <mergeCell ref="B64:C64"/>
    <mergeCell ref="D64:F64"/>
    <mergeCell ref="G64:I64"/>
    <mergeCell ref="K64:L64"/>
    <mergeCell ref="B66:C66"/>
    <mergeCell ref="D66:F66"/>
    <mergeCell ref="G66:I66"/>
    <mergeCell ref="K66:L66"/>
    <mergeCell ref="B63:C63"/>
    <mergeCell ref="D63:F63"/>
    <mergeCell ref="G63:I63"/>
    <mergeCell ref="K63:L63"/>
    <mergeCell ref="B62:C62"/>
    <mergeCell ref="D62:F62"/>
    <mergeCell ref="G62:I62"/>
    <mergeCell ref="K62:L62"/>
    <mergeCell ref="M62:O62"/>
    <mergeCell ref="M63:O63"/>
    <mergeCell ref="B61:C61"/>
    <mergeCell ref="D61:F61"/>
    <mergeCell ref="G61:I61"/>
    <mergeCell ref="K61:L61"/>
    <mergeCell ref="B60:C60"/>
    <mergeCell ref="D60:F60"/>
    <mergeCell ref="G60:I60"/>
    <mergeCell ref="K60:L60"/>
    <mergeCell ref="M60:O60"/>
    <mergeCell ref="M61:O61"/>
    <mergeCell ref="B59:C59"/>
    <mergeCell ref="D59:F59"/>
    <mergeCell ref="G59:I59"/>
    <mergeCell ref="K59:L59"/>
    <mergeCell ref="B58:C58"/>
    <mergeCell ref="D58:F58"/>
    <mergeCell ref="G58:I58"/>
    <mergeCell ref="K58:L58"/>
    <mergeCell ref="M58:O58"/>
    <mergeCell ref="M59:O59"/>
    <mergeCell ref="B57:C57"/>
    <mergeCell ref="D57:F57"/>
    <mergeCell ref="G57:I57"/>
    <mergeCell ref="K57:L57"/>
    <mergeCell ref="B56:C56"/>
    <mergeCell ref="D56:F56"/>
    <mergeCell ref="G56:I56"/>
    <mergeCell ref="K56:L56"/>
    <mergeCell ref="M56:O56"/>
    <mergeCell ref="M57:O57"/>
    <mergeCell ref="B55:C55"/>
    <mergeCell ref="D55:F55"/>
    <mergeCell ref="G55:I55"/>
    <mergeCell ref="K55:L55"/>
    <mergeCell ref="B54:C54"/>
    <mergeCell ref="D54:F54"/>
    <mergeCell ref="G54:I54"/>
    <mergeCell ref="K54:L54"/>
    <mergeCell ref="M54:O54"/>
    <mergeCell ref="M55:O55"/>
    <mergeCell ref="B53:C53"/>
    <mergeCell ref="D53:F53"/>
    <mergeCell ref="G53:I53"/>
    <mergeCell ref="K53:L53"/>
    <mergeCell ref="B52:C52"/>
    <mergeCell ref="D52:F52"/>
    <mergeCell ref="G52:I52"/>
    <mergeCell ref="K52:L52"/>
    <mergeCell ref="M52:O52"/>
    <mergeCell ref="M53:O53"/>
    <mergeCell ref="B51:C51"/>
    <mergeCell ref="D51:F51"/>
    <mergeCell ref="G51:I51"/>
    <mergeCell ref="K51:L51"/>
    <mergeCell ref="B50:C50"/>
    <mergeCell ref="D50:F50"/>
    <mergeCell ref="G50:I50"/>
    <mergeCell ref="K50:L50"/>
    <mergeCell ref="M50:O50"/>
    <mergeCell ref="M51:O51"/>
    <mergeCell ref="B49:C49"/>
    <mergeCell ref="D49:F49"/>
    <mergeCell ref="G49:I49"/>
    <mergeCell ref="K49:L49"/>
    <mergeCell ref="B48:C48"/>
    <mergeCell ref="D48:F48"/>
    <mergeCell ref="G48:I48"/>
    <mergeCell ref="K48:L48"/>
    <mergeCell ref="M48:O48"/>
    <mergeCell ref="M49:O49"/>
    <mergeCell ref="B45:C45"/>
    <mergeCell ref="D45:F45"/>
    <mergeCell ref="G45:I45"/>
    <mergeCell ref="B43:R43"/>
    <mergeCell ref="B44:C44"/>
    <mergeCell ref="D44:F44"/>
    <mergeCell ref="G44:I44"/>
    <mergeCell ref="K44:L44"/>
    <mergeCell ref="B47:C47"/>
    <mergeCell ref="D47:F47"/>
    <mergeCell ref="G47:I47"/>
    <mergeCell ref="K47:L47"/>
    <mergeCell ref="B46:C46"/>
    <mergeCell ref="D46:F46"/>
    <mergeCell ref="G46:I46"/>
    <mergeCell ref="M47:O47"/>
    <mergeCell ref="P47:R47"/>
    <mergeCell ref="M44:O44"/>
    <mergeCell ref="B33:J33"/>
    <mergeCell ref="K33:M33"/>
    <mergeCell ref="N33:O33"/>
    <mergeCell ref="P33:Q33"/>
    <mergeCell ref="B34:R34"/>
    <mergeCell ref="C32:D32"/>
    <mergeCell ref="E32:F32"/>
    <mergeCell ref="I32:J32"/>
    <mergeCell ref="N32:O32"/>
    <mergeCell ref="P32:Q32"/>
    <mergeCell ref="K32:M32"/>
    <mergeCell ref="C31:D31"/>
    <mergeCell ref="E31:F31"/>
    <mergeCell ref="I31:J31"/>
    <mergeCell ref="N31:O31"/>
    <mergeCell ref="P31:Q31"/>
    <mergeCell ref="K31:M31"/>
    <mergeCell ref="C30:D30"/>
    <mergeCell ref="E30:F30"/>
    <mergeCell ref="I30:J30"/>
    <mergeCell ref="N30:O30"/>
    <mergeCell ref="P30:Q30"/>
    <mergeCell ref="K30:M30"/>
    <mergeCell ref="C29:D29"/>
    <mergeCell ref="E29:F29"/>
    <mergeCell ref="I29:J29"/>
    <mergeCell ref="N29:O29"/>
    <mergeCell ref="P29:Q29"/>
    <mergeCell ref="K29:M29"/>
    <mergeCell ref="C28:D28"/>
    <mergeCell ref="E28:F28"/>
    <mergeCell ref="I28:J28"/>
    <mergeCell ref="N28:O28"/>
    <mergeCell ref="P28:Q28"/>
    <mergeCell ref="K28:M28"/>
    <mergeCell ref="C27:D27"/>
    <mergeCell ref="E27:F27"/>
    <mergeCell ref="I27:J27"/>
    <mergeCell ref="N27:O27"/>
    <mergeCell ref="P27:Q27"/>
    <mergeCell ref="K27:M27"/>
    <mergeCell ref="C26:D26"/>
    <mergeCell ref="E26:F26"/>
    <mergeCell ref="I26:J26"/>
    <mergeCell ref="N26:O26"/>
    <mergeCell ref="P26:Q26"/>
    <mergeCell ref="K26:M26"/>
    <mergeCell ref="H8:J9"/>
    <mergeCell ref="K8:L9"/>
    <mergeCell ref="P8:Q8"/>
    <mergeCell ref="C25:D25"/>
    <mergeCell ref="E25:F25"/>
    <mergeCell ref="I25:J25"/>
    <mergeCell ref="N25:O25"/>
    <mergeCell ref="P25:Q25"/>
    <mergeCell ref="C24:D24"/>
    <mergeCell ref="E24:F24"/>
    <mergeCell ref="I24:J24"/>
    <mergeCell ref="N24:O24"/>
    <mergeCell ref="P24:Q24"/>
    <mergeCell ref="K24:M24"/>
    <mergeCell ref="K25:M25"/>
    <mergeCell ref="C23:D23"/>
    <mergeCell ref="E23:F23"/>
    <mergeCell ref="I23:J23"/>
    <mergeCell ref="K23:M23"/>
    <mergeCell ref="N23:O23"/>
    <mergeCell ref="P23:Q23"/>
    <mergeCell ref="C22:D22"/>
    <mergeCell ref="E22:F22"/>
    <mergeCell ref="I22:J22"/>
    <mergeCell ref="I21:J21"/>
    <mergeCell ref="N21:O21"/>
    <mergeCell ref="P21:Q21"/>
    <mergeCell ref="P13:Q13"/>
    <mergeCell ref="B14:R18"/>
    <mergeCell ref="B19:R19"/>
    <mergeCell ref="C20:D20"/>
    <mergeCell ref="E20:F20"/>
    <mergeCell ref="I20:J20"/>
    <mergeCell ref="N20:O20"/>
    <mergeCell ref="P20:Q20"/>
    <mergeCell ref="B11:C13"/>
    <mergeCell ref="D11:G13"/>
    <mergeCell ref="K12:L13"/>
    <mergeCell ref="H11:J11"/>
    <mergeCell ref="K11:L11"/>
    <mergeCell ref="P11:Q11"/>
    <mergeCell ref="P12:Q12"/>
    <mergeCell ref="N7:O13"/>
    <mergeCell ref="M12:M13"/>
    <mergeCell ref="D7:G8"/>
    <mergeCell ref="H7:J7"/>
    <mergeCell ref="K7:L7"/>
    <mergeCell ref="P7:Q7"/>
    <mergeCell ref="D2:Q4"/>
    <mergeCell ref="B5:G5"/>
    <mergeCell ref="H5:J5"/>
    <mergeCell ref="L5:M5"/>
    <mergeCell ref="N5:O5"/>
    <mergeCell ref="P5:Q5"/>
    <mergeCell ref="M45:O45"/>
    <mergeCell ref="M46:O46"/>
    <mergeCell ref="P44:R44"/>
    <mergeCell ref="P45:R45"/>
    <mergeCell ref="P46:R46"/>
    <mergeCell ref="B9:C9"/>
    <mergeCell ref="D9:G9"/>
    <mergeCell ref="P9:Q9"/>
    <mergeCell ref="B10:C10"/>
    <mergeCell ref="D10:G10"/>
    <mergeCell ref="H10:J10"/>
    <mergeCell ref="K10:L10"/>
    <mergeCell ref="P10:Q10"/>
    <mergeCell ref="B6:R6"/>
    <mergeCell ref="B7:C8"/>
    <mergeCell ref="H12:J13"/>
    <mergeCell ref="C21:D21"/>
    <mergeCell ref="E21:F21"/>
    <mergeCell ref="N36:O36"/>
    <mergeCell ref="N37:O37"/>
    <mergeCell ref="N38:O38"/>
    <mergeCell ref="N39:O39"/>
    <mergeCell ref="N40:O40"/>
    <mergeCell ref="P65:R65"/>
    <mergeCell ref="P66:R66"/>
    <mergeCell ref="N41:O42"/>
    <mergeCell ref="K41:M42"/>
    <mergeCell ref="P58:R58"/>
    <mergeCell ref="P59:R59"/>
    <mergeCell ref="P60:R60"/>
    <mergeCell ref="P61:R61"/>
    <mergeCell ref="P62:R62"/>
    <mergeCell ref="P63:R63"/>
    <mergeCell ref="P64:R64"/>
    <mergeCell ref="M64:O64"/>
    <mergeCell ref="M65:O65"/>
    <mergeCell ref="M66:O66"/>
    <mergeCell ref="P57:R57"/>
    <mergeCell ref="P55:R55"/>
    <mergeCell ref="P56:R56"/>
  </mergeCells>
  <conditionalFormatting sqref="E41:F41 J41 N41:O42">
    <cfRule type="cellIs" dxfId="5" priority="4" operator="notEqual">
      <formula>0</formula>
    </cfRule>
  </conditionalFormatting>
  <conditionalFormatting sqref="E42:F42 J42">
    <cfRule type="containsText" dxfId="4" priority="11" operator="containsText" text="REVISE LA PROGRAMACIÓN DE PAGOS O RADIQUE SOLICITUD DE LIBERACION SALDO">
      <formula>NOT(ISERROR(SEARCH("REVISE LA PROGRAMACIÓN DE PAGOS O RADIQUE SOLICITUD DE LIBERACION SALDO",E42)))</formula>
    </cfRule>
  </conditionalFormatting>
  <conditionalFormatting sqref="K44:L44">
    <cfRule type="containsText" dxfId="3" priority="2" operator="containsText" text="REPROGRAME LOS PAGOS CONFORME AL VALOR TOTAL DE GASTOS DE DESPLAZAMIENTO">
      <formula>NOT(ISERROR(SEARCH("REPROGRAME LOS PAGOS CONFORME AL VALOR TOTAL DE GASTOS DE DESPLAZAMIENTO",K44)))</formula>
    </cfRule>
  </conditionalFormatting>
  <conditionalFormatting sqref="N35:N41">
    <cfRule type="containsText" dxfId="2" priority="7" operator="containsText" text="VERIFIQUE EL VALOR DE HONORARIOS Y GASTOS DE DESPLAZAMIENTO CON SUS MODIFICACIONES, DEBE SER IGUAL A LA CELDA P32">
      <formula>NOT(ISERROR(SEARCH("VERIFIQUE EL VALOR DE HONORARIOS Y GASTOS DE DESPLAZAMIENTO CON SUS MODIFICACIONES, DEBE SER IGUAL A LA CELDA P32",N35)))</formula>
    </cfRule>
  </conditionalFormatting>
  <conditionalFormatting sqref="N35:O35">
    <cfRule type="containsText" dxfId="1" priority="6" operator="containsText" text="VERIFIQUE LA SUMA DEL VALOR DE HONORARIOS Y GASTOS DE DESPLAZAMIENTO, DEBE SER IGUAL A LA CELDA K32">
      <formula>NOT(ISERROR(SEARCH("VERIFIQUE LA SUMA DEL VALOR DE HONORARIOS Y GASTOS DE DESPLAZAMIENTO, DEBE SER IGUAL A LA CELDA K32",N35)))</formula>
    </cfRule>
  </conditionalFormatting>
  <conditionalFormatting sqref="N36:O36">
    <cfRule type="containsText" dxfId="0" priority="5" operator="containsText" text="VERIFIQUE EL VALOR DE LAS MODIFICACIONES DE HONORARIOS Y GASTOS DE DESPLAZAMIENTO DEBE SER IGUAL A LA CELDA N32">
      <formula>NOT(ISERROR(SEARCH("VERIFIQUE EL VALOR DE LAS MODIFICACIONES DE HONORARIOS Y GASTOS DE DESPLAZAMIENTO DEBE SER IGUAL A LA CELDA N32",N36)))</formula>
    </cfRule>
  </conditionalFormatting>
  <printOptions horizontalCentered="1"/>
  <pageMargins left="0.51181102362204722" right="0.51181102362204722" top="0.74803149606299213" bottom="0.74803149606299213" header="0.31496062992125984" footer="0.31496062992125984"/>
  <pageSetup paperSize="5" scale="27" orientation="portrait" horizontalDpi="300" verticalDpi="300" r:id="rId1"/>
  <headerFooter>
    <oddFooter>&amp;LF-DE-012 V.3&amp;R&amp;8 15/07/2024</oddFooter>
  </headerFooter>
  <rowBreaks count="1" manualBreakCount="1">
    <brk id="21" max="16383" man="1"/>
  </rowBreaks>
  <colBreaks count="2" manualBreakCount="2">
    <brk id="15" max="1048575" man="1"/>
    <brk id="16"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EE515EB0-1813-43E4-B49B-9D06A2DEBE72}">
          <x14:formula1>
            <xm:f>LISTA!$C$9:$C$19</xm:f>
          </x14:formula1>
          <xm:sqref>Q94:R95</xm:sqref>
        </x14:dataValidation>
        <x14:dataValidation type="list" allowBlank="1" showInputMessage="1" showErrorMessage="1" xr:uid="{D3FC77E4-AAE4-4929-9A23-E310B1F81D92}">
          <x14:formula1>
            <xm:f>LISTA!$C$2:$C$3</xm:f>
          </x14:formula1>
          <xm:sqref>D10:G10</xm:sqref>
        </x14:dataValidation>
        <x14:dataValidation type="list" allowBlank="1" showInputMessage="1" showErrorMessage="1" xr:uid="{7247D00B-C647-48DC-A16F-58E485007858}">
          <x14:formula1>
            <xm:f>LISTA!$G$2:$G$31</xm:f>
          </x14:formula1>
          <xm:sqref>K7:L7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183E34"/>
  </sheetPr>
  <dimension ref="A1:K197"/>
  <sheetViews>
    <sheetView showGridLines="0" zoomScale="120" zoomScaleNormal="120" workbookViewId="0">
      <selection activeCell="C7" sqref="C7"/>
    </sheetView>
  </sheetViews>
  <sheetFormatPr baseColWidth="10" defaultColWidth="14.44140625" defaultRowHeight="15" customHeight="1"/>
  <cols>
    <col min="1" max="1" width="37.88671875" style="34" customWidth="1"/>
    <col min="2" max="2" width="37.5546875" style="34" customWidth="1"/>
    <col min="3" max="3" width="16.5546875" style="34" customWidth="1"/>
    <col min="4" max="4" width="14.44140625" style="35"/>
    <col min="5" max="5" width="14.44140625" style="34"/>
    <col min="6" max="6" width="4.88671875" style="34" customWidth="1"/>
    <col min="7" max="16384" width="14.44140625" style="34"/>
  </cols>
  <sheetData>
    <row r="1" spans="1:11" ht="15" customHeight="1" thickBot="1">
      <c r="A1" s="294" t="s">
        <v>105</v>
      </c>
      <c r="B1" s="294"/>
    </row>
    <row r="2" spans="1:11" ht="14.4">
      <c r="A2" s="57" t="s">
        <v>140</v>
      </c>
      <c r="B2" s="58">
        <f>+'F-GC-016 CERTIFICADO'!K12</f>
        <v>0</v>
      </c>
    </row>
    <row r="3" spans="1:11" ht="14.4">
      <c r="A3" s="57" t="s">
        <v>141</v>
      </c>
      <c r="B3" s="58">
        <f>+'F-GC-016 CERTIFICADO'!M12</f>
        <v>0</v>
      </c>
    </row>
    <row r="4" spans="1:11" ht="15.75" customHeight="1">
      <c r="G4" s="300" t="s">
        <v>166</v>
      </c>
      <c r="H4" s="300"/>
      <c r="I4" s="300"/>
      <c r="J4" s="300"/>
      <c r="K4" s="300"/>
    </row>
    <row r="5" spans="1:11" ht="18.600000000000001" customHeight="1">
      <c r="A5" s="295" t="s">
        <v>163</v>
      </c>
      <c r="B5" s="296"/>
      <c r="C5" s="296"/>
      <c r="D5" s="296"/>
      <c r="E5" s="297"/>
      <c r="G5" s="298" t="s">
        <v>98</v>
      </c>
      <c r="H5" s="97" t="s">
        <v>99</v>
      </c>
      <c r="I5" s="97" t="s">
        <v>100</v>
      </c>
      <c r="J5" s="97" t="s">
        <v>101</v>
      </c>
      <c r="K5" s="299" t="s">
        <v>102</v>
      </c>
    </row>
    <row r="6" spans="1:11" ht="15.75" customHeight="1">
      <c r="A6" s="42" t="s">
        <v>97</v>
      </c>
      <c r="B6" s="42" t="s">
        <v>161</v>
      </c>
      <c r="C6" s="42" t="s">
        <v>162</v>
      </c>
      <c r="D6" s="42" t="s">
        <v>142</v>
      </c>
      <c r="E6" s="42" t="s">
        <v>143</v>
      </c>
      <c r="G6" s="298"/>
      <c r="H6" s="101">
        <v>0.125</v>
      </c>
      <c r="I6" s="101">
        <v>0.16</v>
      </c>
      <c r="J6" s="101">
        <v>5.2199999999999998E-3</v>
      </c>
      <c r="K6" s="299"/>
    </row>
    <row r="7" spans="1:11" ht="15.75" customHeight="1">
      <c r="A7" s="60" t="s">
        <v>103</v>
      </c>
      <c r="B7" s="91">
        <v>13</v>
      </c>
      <c r="C7" s="92">
        <v>30</v>
      </c>
      <c r="D7" s="92">
        <f>(C7-B7)+1</f>
        <v>18</v>
      </c>
      <c r="E7" s="95">
        <f>+D7*B3</f>
        <v>0</v>
      </c>
      <c r="G7" s="98">
        <f>+E7*40%</f>
        <v>0</v>
      </c>
      <c r="H7" s="98">
        <f>+$G$7*H6</f>
        <v>0</v>
      </c>
      <c r="I7" s="98">
        <f>+$G$7*I6</f>
        <v>0</v>
      </c>
      <c r="J7" s="98">
        <f>+$G$7*J6</f>
        <v>0</v>
      </c>
      <c r="K7" s="102">
        <f>SUM(H7:J7)</f>
        <v>0</v>
      </c>
    </row>
    <row r="8" spans="1:11" ht="15.75" customHeight="1">
      <c r="B8" s="36"/>
      <c r="G8" s="99"/>
      <c r="H8" s="99"/>
      <c r="I8" s="99"/>
      <c r="J8" s="99"/>
      <c r="K8" s="100"/>
    </row>
    <row r="9" spans="1:11" ht="57.75" customHeight="1">
      <c r="A9" s="295" t="s">
        <v>164</v>
      </c>
      <c r="B9" s="296"/>
      <c r="C9" s="296"/>
      <c r="D9" s="296"/>
      <c r="E9" s="297"/>
      <c r="G9" s="298" t="s">
        <v>98</v>
      </c>
      <c r="H9" s="97" t="s">
        <v>99</v>
      </c>
      <c r="I9" s="97" t="s">
        <v>100</v>
      </c>
      <c r="J9" s="97" t="s">
        <v>101</v>
      </c>
      <c r="K9" s="299" t="s">
        <v>102</v>
      </c>
    </row>
    <row r="10" spans="1:11" ht="15.75" customHeight="1">
      <c r="A10" s="42" t="s">
        <v>97</v>
      </c>
      <c r="B10" s="42" t="s">
        <v>161</v>
      </c>
      <c r="C10" s="42" t="s">
        <v>162</v>
      </c>
      <c r="D10" s="42" t="s">
        <v>142</v>
      </c>
      <c r="E10" s="42" t="s">
        <v>143</v>
      </c>
      <c r="G10" s="298"/>
      <c r="H10" s="101">
        <v>0.125</v>
      </c>
      <c r="I10" s="101">
        <v>0.16</v>
      </c>
      <c r="J10" s="101">
        <v>5.2199999999999998E-3</v>
      </c>
      <c r="K10" s="299"/>
    </row>
    <row r="11" spans="1:11" ht="15.75" customHeight="1">
      <c r="A11" s="96" t="s">
        <v>165</v>
      </c>
      <c r="B11" s="91">
        <v>15</v>
      </c>
      <c r="C11" s="91">
        <v>30</v>
      </c>
      <c r="D11" s="92">
        <f>(C11-B11)+1</f>
        <v>16</v>
      </c>
      <c r="E11" s="95">
        <f>+D11*B3</f>
        <v>0</v>
      </c>
      <c r="G11" s="98">
        <f>+E11*40%</f>
        <v>0</v>
      </c>
      <c r="H11" s="98">
        <f>+$G$11*H10</f>
        <v>0</v>
      </c>
      <c r="I11" s="98">
        <f>+$G$11*I10</f>
        <v>0</v>
      </c>
      <c r="J11" s="98">
        <f>+$G$11*J10</f>
        <v>0</v>
      </c>
      <c r="K11" s="102">
        <f>SUM(H11:J11)</f>
        <v>0</v>
      </c>
    </row>
    <row r="12" spans="1:11" ht="15.75" customHeight="1"/>
    <row r="13" spans="1:11" ht="15.75" customHeight="1"/>
    <row r="14" spans="1:11" ht="15.75" customHeight="1"/>
    <row r="15" spans="1:11" ht="15.75" customHeight="1"/>
    <row r="16" spans="1:11" ht="15.75" customHeight="1">
      <c r="C16" s="38"/>
    </row>
    <row r="17" spans="2:3" ht="15.75" customHeight="1">
      <c r="C17" s="40"/>
    </row>
    <row r="18" spans="2:3" ht="15.75" customHeight="1">
      <c r="C18" s="40"/>
    </row>
    <row r="19" spans="2:3" ht="15.75" customHeight="1"/>
    <row r="20" spans="2:3" ht="15.75" customHeight="1"/>
    <row r="21" spans="2:3" ht="15.75" customHeight="1"/>
    <row r="22" spans="2:3" ht="15.75" customHeight="1"/>
    <row r="23" spans="2:3" ht="15.75" customHeight="1"/>
    <row r="24" spans="2:3" ht="15.75" customHeight="1">
      <c r="B24" s="37"/>
    </row>
    <row r="25" spans="2:3" ht="15.75" customHeight="1">
      <c r="B25" s="41"/>
      <c r="C25" s="36"/>
    </row>
    <row r="26" spans="2:3" ht="15.75" customHeight="1">
      <c r="C26" s="36"/>
    </row>
    <row r="27" spans="2:3" ht="15.75" customHeight="1">
      <c r="C27" s="36"/>
    </row>
    <row r="28" spans="2:3" ht="15.75" customHeight="1"/>
    <row r="29" spans="2:3" ht="15.75" customHeight="1"/>
    <row r="30" spans="2:3" ht="15.75" customHeight="1"/>
    <row r="31" spans="2:3" ht="15.75" customHeight="1"/>
    <row r="32" spans="2:3" ht="15.75" customHeight="1">
      <c r="B32" s="37"/>
    </row>
    <row r="33" spans="2:3" ht="15.75" customHeight="1"/>
    <row r="34" spans="2:3" ht="15.75" customHeight="1"/>
    <row r="35" spans="2:3" ht="15.75" customHeight="1">
      <c r="C35" s="39"/>
    </row>
    <row r="36" spans="2:3" ht="15.75" customHeight="1"/>
    <row r="37" spans="2:3" ht="15.75" customHeight="1"/>
    <row r="38" spans="2:3" ht="15.75" customHeight="1"/>
    <row r="39" spans="2:3" ht="15.75" customHeight="1">
      <c r="B39" s="37"/>
      <c r="C39" s="37"/>
    </row>
    <row r="40" spans="2:3" ht="15.75" customHeight="1"/>
    <row r="41" spans="2:3" ht="15.75" customHeight="1"/>
    <row r="42" spans="2:3" ht="15.75" customHeight="1"/>
    <row r="43" spans="2:3" ht="15.75" customHeight="1"/>
    <row r="44" spans="2:3" ht="15.75" customHeight="1"/>
    <row r="45" spans="2:3" ht="15.75" customHeight="1"/>
    <row r="46" spans="2:3" ht="15.75" customHeight="1"/>
    <row r="47" spans="2:3" ht="15.75" customHeight="1"/>
    <row r="48" spans="2: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sheetData>
  <sheetProtection algorithmName="SHA-512" hashValue="FPwob8AA7h330I9ON5xnOwdtkeAm+c7AG+M5X932lBi4dL8ndE6P7VyE2q6psXDWEU8N25yh2LK7vVj6fW36iw==" saltValue="/MeeKh9Nwkfv4fETobr30g==" spinCount="100000" sheet="1" objects="1" scenarios="1"/>
  <mergeCells count="8">
    <mergeCell ref="A1:B1"/>
    <mergeCell ref="A9:E9"/>
    <mergeCell ref="A5:E5"/>
    <mergeCell ref="G5:G6"/>
    <mergeCell ref="K5:K6"/>
    <mergeCell ref="G4:K4"/>
    <mergeCell ref="G9:G10"/>
    <mergeCell ref="K9:K10"/>
  </mergeCells>
  <phoneticPr fontId="42" type="noConversion"/>
  <pageMargins left="0.7" right="0.7" top="0.75" bottom="0.75" header="0" footer="0"/>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09644-75B5-441A-A482-BE6BD9C1CA7C}">
  <sheetPr>
    <tabColor rgb="FF183E34"/>
  </sheetPr>
  <dimension ref="A1:R170"/>
  <sheetViews>
    <sheetView showGridLines="0" zoomScale="90" zoomScaleNormal="90" workbookViewId="0">
      <selection activeCell="A2" sqref="A2"/>
    </sheetView>
  </sheetViews>
  <sheetFormatPr baseColWidth="10" defaultColWidth="14.44140625" defaultRowHeight="15" customHeight="1"/>
  <cols>
    <col min="1" max="1" width="35.5546875" style="34" bestFit="1" customWidth="1"/>
    <col min="2" max="2" width="17.109375" style="69" bestFit="1" customWidth="1"/>
    <col min="3" max="3" width="21.44140625" style="69" customWidth="1"/>
    <col min="4" max="4" width="17.109375" style="69" bestFit="1" customWidth="1"/>
    <col min="5" max="16" width="14.44140625" style="69"/>
    <col min="17" max="17" width="14.5546875" style="69" bestFit="1" customWidth="1"/>
    <col min="18" max="18" width="16.6640625" style="69" bestFit="1" customWidth="1"/>
    <col min="19" max="16384" width="14.44140625" style="34"/>
  </cols>
  <sheetData>
    <row r="1" spans="1:18" s="62" customFormat="1" ht="42" customHeight="1">
      <c r="A1" s="63" t="s">
        <v>158</v>
      </c>
      <c r="B1" s="65" t="s">
        <v>81</v>
      </c>
      <c r="C1" s="65" t="s">
        <v>86</v>
      </c>
      <c r="D1" s="65" t="s">
        <v>87</v>
      </c>
      <c r="E1" s="66" t="s">
        <v>146</v>
      </c>
      <c r="F1" s="66" t="s">
        <v>147</v>
      </c>
      <c r="G1" s="66" t="s">
        <v>148</v>
      </c>
      <c r="H1" s="66" t="s">
        <v>149</v>
      </c>
      <c r="I1" s="66" t="s">
        <v>150</v>
      </c>
      <c r="J1" s="66" t="s">
        <v>151</v>
      </c>
      <c r="K1" s="66" t="s">
        <v>152</v>
      </c>
      <c r="L1" s="66" t="s">
        <v>153</v>
      </c>
      <c r="M1" s="66" t="s">
        <v>154</v>
      </c>
      <c r="N1" s="66" t="s">
        <v>155</v>
      </c>
      <c r="O1" s="66" t="s">
        <v>156</v>
      </c>
      <c r="P1" s="66" t="s">
        <v>157</v>
      </c>
      <c r="Q1" s="67" t="s">
        <v>159</v>
      </c>
      <c r="R1" s="66" t="s">
        <v>160</v>
      </c>
    </row>
    <row r="2" spans="1:18" ht="15.75" customHeight="1">
      <c r="A2" s="94">
        <f>+'F-GC-016 CERTIFICADO'!I21</f>
        <v>0</v>
      </c>
      <c r="B2" s="64">
        <f>+'F-GC-016 CERTIFICADO'!K21</f>
        <v>0</v>
      </c>
      <c r="C2" s="64">
        <f>+'F-GC-016 CERTIFICADO'!N21</f>
        <v>0</v>
      </c>
      <c r="D2" s="64">
        <f>+'F-GC-016 CERTIFICADO'!P21</f>
        <v>0</v>
      </c>
      <c r="E2" s="70"/>
      <c r="F2" s="70"/>
      <c r="G2" s="70"/>
      <c r="H2" s="70"/>
      <c r="I2" s="70"/>
      <c r="J2" s="70"/>
      <c r="K2" s="70"/>
      <c r="L2" s="70"/>
      <c r="M2" s="70"/>
      <c r="N2" s="71"/>
      <c r="O2" s="71"/>
      <c r="P2" s="70"/>
      <c r="Q2" s="59">
        <f>SUM(E2:P2)</f>
        <v>0</v>
      </c>
      <c r="R2" s="59">
        <f>+D2-Q2</f>
        <v>0</v>
      </c>
    </row>
    <row r="3" spans="1:18" s="35" customFormat="1" ht="15.75" customHeight="1">
      <c r="A3" s="94">
        <f>+'F-GC-016 CERTIFICADO'!I22</f>
        <v>0</v>
      </c>
      <c r="B3" s="64">
        <f>+'F-GC-016 CERTIFICADO'!K22</f>
        <v>0</v>
      </c>
      <c r="C3" s="64">
        <f>+'F-GC-016 CERTIFICADO'!N22</f>
        <v>0</v>
      </c>
      <c r="D3" s="64">
        <f>+'F-GC-016 CERTIFICADO'!P22</f>
        <v>0</v>
      </c>
      <c r="E3" s="70"/>
      <c r="F3" s="70"/>
      <c r="G3" s="70"/>
      <c r="H3" s="70"/>
      <c r="I3" s="70"/>
      <c r="J3" s="70"/>
      <c r="K3" s="70"/>
      <c r="L3" s="70"/>
      <c r="M3" s="70"/>
      <c r="N3" s="70"/>
      <c r="O3" s="70"/>
      <c r="P3" s="71"/>
      <c r="Q3" s="59">
        <f t="shared" ref="Q3:Q10" si="0">SUM(E3:P3)</f>
        <v>0</v>
      </c>
      <c r="R3" s="59">
        <f t="shared" ref="R3:R10" si="1">+D3-Q3</f>
        <v>0</v>
      </c>
    </row>
    <row r="4" spans="1:18" s="35" customFormat="1" ht="15.75" customHeight="1">
      <c r="A4" s="94">
        <f>+'F-GC-016 CERTIFICADO'!I23</f>
        <v>0</v>
      </c>
      <c r="B4" s="64">
        <f>+'F-GC-016 CERTIFICADO'!K23</f>
        <v>0</v>
      </c>
      <c r="C4" s="64">
        <f>+'F-GC-016 CERTIFICADO'!N23</f>
        <v>0</v>
      </c>
      <c r="D4" s="64">
        <f>+'F-GC-016 CERTIFICADO'!P23</f>
        <v>0</v>
      </c>
      <c r="E4" s="70"/>
      <c r="F4" s="70"/>
      <c r="G4" s="70"/>
      <c r="H4" s="70"/>
      <c r="I4" s="70"/>
      <c r="J4" s="71"/>
      <c r="K4" s="72"/>
      <c r="L4" s="71"/>
      <c r="M4" s="70"/>
      <c r="N4" s="70"/>
      <c r="O4" s="70"/>
      <c r="P4" s="70"/>
      <c r="Q4" s="59">
        <f t="shared" si="0"/>
        <v>0</v>
      </c>
      <c r="R4" s="59">
        <f t="shared" si="1"/>
        <v>0</v>
      </c>
    </row>
    <row r="5" spans="1:18" s="35" customFormat="1" ht="15.75" customHeight="1">
      <c r="A5" s="94">
        <f>+'F-GC-016 CERTIFICADO'!I24</f>
        <v>0</v>
      </c>
      <c r="B5" s="64">
        <f>+'F-GC-016 CERTIFICADO'!K24</f>
        <v>0</v>
      </c>
      <c r="C5" s="64">
        <f>+'F-GC-016 CERTIFICADO'!N24</f>
        <v>0</v>
      </c>
      <c r="D5" s="64">
        <f>+'F-GC-016 CERTIFICADO'!P24</f>
        <v>0</v>
      </c>
      <c r="E5" s="70"/>
      <c r="F5" s="72"/>
      <c r="G5" s="72"/>
      <c r="H5" s="72"/>
      <c r="I5" s="70"/>
      <c r="J5" s="70"/>
      <c r="K5" s="70"/>
      <c r="L5" s="70"/>
      <c r="M5" s="70"/>
      <c r="N5" s="70"/>
      <c r="O5" s="70"/>
      <c r="P5" s="70"/>
      <c r="Q5" s="59">
        <f t="shared" si="0"/>
        <v>0</v>
      </c>
      <c r="R5" s="59">
        <f t="shared" si="1"/>
        <v>0</v>
      </c>
    </row>
    <row r="6" spans="1:18" s="35" customFormat="1" ht="15.75" customHeight="1">
      <c r="A6" s="94">
        <f>+'F-GC-016 CERTIFICADO'!I25</f>
        <v>0</v>
      </c>
      <c r="B6" s="64">
        <f>+'F-GC-016 CERTIFICADO'!K25</f>
        <v>0</v>
      </c>
      <c r="C6" s="64">
        <f>+'F-GC-016 CERTIFICADO'!N25</f>
        <v>0</v>
      </c>
      <c r="D6" s="64">
        <f>+'F-GC-016 CERTIFICADO'!P25</f>
        <v>0</v>
      </c>
      <c r="E6" s="70"/>
      <c r="F6" s="70"/>
      <c r="G6" s="70"/>
      <c r="H6" s="70"/>
      <c r="I6" s="70"/>
      <c r="J6" s="70"/>
      <c r="K6" s="70"/>
      <c r="L6" s="70"/>
      <c r="M6" s="70"/>
      <c r="N6" s="70"/>
      <c r="O6" s="70"/>
      <c r="P6" s="72"/>
      <c r="Q6" s="59">
        <f t="shared" si="0"/>
        <v>0</v>
      </c>
      <c r="R6" s="59">
        <f t="shared" si="1"/>
        <v>0</v>
      </c>
    </row>
    <row r="7" spans="1:18" s="35" customFormat="1" ht="15.75" customHeight="1">
      <c r="A7" s="94">
        <f>+'F-GC-016 CERTIFICADO'!I26</f>
        <v>0</v>
      </c>
      <c r="B7" s="64">
        <f>+'F-GC-016 CERTIFICADO'!K26</f>
        <v>0</v>
      </c>
      <c r="C7" s="64">
        <f>+'F-GC-016 CERTIFICADO'!N26</f>
        <v>0</v>
      </c>
      <c r="D7" s="64">
        <f>+'F-GC-016 CERTIFICADO'!P26</f>
        <v>0</v>
      </c>
      <c r="E7" s="70"/>
      <c r="F7" s="70"/>
      <c r="G7" s="70"/>
      <c r="H7" s="70"/>
      <c r="I7" s="70"/>
      <c r="J7" s="70"/>
      <c r="K7" s="70"/>
      <c r="L7" s="70"/>
      <c r="M7" s="70"/>
      <c r="N7" s="70"/>
      <c r="O7" s="71"/>
      <c r="P7" s="71"/>
      <c r="Q7" s="59">
        <f t="shared" si="0"/>
        <v>0</v>
      </c>
      <c r="R7" s="59">
        <f t="shared" si="1"/>
        <v>0</v>
      </c>
    </row>
    <row r="8" spans="1:18" s="35" customFormat="1" ht="15.75" customHeight="1">
      <c r="A8" s="94">
        <f>+'F-GC-016 CERTIFICADO'!I27</f>
        <v>0</v>
      </c>
      <c r="B8" s="64">
        <f>+'F-GC-016 CERTIFICADO'!K27</f>
        <v>0</v>
      </c>
      <c r="C8" s="64">
        <f>+'F-GC-016 CERTIFICADO'!N27</f>
        <v>0</v>
      </c>
      <c r="D8" s="64">
        <f>+'F-GC-016 CERTIFICADO'!P27</f>
        <v>0</v>
      </c>
      <c r="E8" s="70"/>
      <c r="F8" s="70"/>
      <c r="G8" s="70"/>
      <c r="H8" s="70"/>
      <c r="I8" s="70"/>
      <c r="J8" s="70"/>
      <c r="K8" s="70"/>
      <c r="L8" s="70"/>
      <c r="M8" s="71"/>
      <c r="N8" s="71"/>
      <c r="O8" s="70"/>
      <c r="P8" s="70"/>
      <c r="Q8" s="59">
        <f t="shared" si="0"/>
        <v>0</v>
      </c>
      <c r="R8" s="59">
        <f t="shared" si="1"/>
        <v>0</v>
      </c>
    </row>
    <row r="9" spans="1:18" s="35" customFormat="1" ht="15.75" customHeight="1">
      <c r="A9" s="94">
        <f>+'F-GC-016 CERTIFICADO'!I28</f>
        <v>0</v>
      </c>
      <c r="B9" s="64">
        <f>+'F-GC-016 CERTIFICADO'!K28</f>
        <v>0</v>
      </c>
      <c r="C9" s="64">
        <f>+'F-GC-016 CERTIFICADO'!N28</f>
        <v>0</v>
      </c>
      <c r="D9" s="64">
        <f>+'F-GC-016 CERTIFICADO'!P28</f>
        <v>0</v>
      </c>
      <c r="E9" s="70"/>
      <c r="F9" s="70"/>
      <c r="G9" s="70"/>
      <c r="H9" s="70"/>
      <c r="I9" s="70"/>
      <c r="J9" s="70"/>
      <c r="K9" s="70"/>
      <c r="L9" s="71"/>
      <c r="M9" s="72"/>
      <c r="N9" s="70"/>
      <c r="O9" s="70"/>
      <c r="P9" s="70"/>
      <c r="Q9" s="59">
        <f t="shared" si="0"/>
        <v>0</v>
      </c>
      <c r="R9" s="59">
        <f t="shared" si="1"/>
        <v>0</v>
      </c>
    </row>
    <row r="10" spans="1:18" s="35" customFormat="1" ht="15.75" customHeight="1">
      <c r="A10" s="94">
        <f>+'F-GC-016 CERTIFICADO'!I29</f>
        <v>0</v>
      </c>
      <c r="B10" s="64">
        <f>+'F-GC-016 CERTIFICADO'!K29</f>
        <v>0</v>
      </c>
      <c r="C10" s="64">
        <f>+'F-GC-016 CERTIFICADO'!N29</f>
        <v>0</v>
      </c>
      <c r="D10" s="64">
        <f>+'F-GC-016 CERTIFICADO'!P29</f>
        <v>0</v>
      </c>
      <c r="E10" s="70"/>
      <c r="F10" s="70"/>
      <c r="G10" s="70"/>
      <c r="H10" s="71"/>
      <c r="I10" s="72"/>
      <c r="J10" s="72"/>
      <c r="K10" s="70"/>
      <c r="L10" s="70"/>
      <c r="M10" s="70"/>
      <c r="N10" s="70"/>
      <c r="O10" s="70"/>
      <c r="P10" s="70"/>
      <c r="Q10" s="59">
        <f t="shared" si="0"/>
        <v>0</v>
      </c>
      <c r="R10" s="59">
        <f t="shared" si="1"/>
        <v>0</v>
      </c>
    </row>
    <row r="11" spans="1:18" s="35" customFormat="1" ht="15.75" customHeight="1">
      <c r="B11" s="68"/>
      <c r="C11" s="68"/>
      <c r="D11" s="68"/>
      <c r="E11" s="68"/>
      <c r="F11" s="68"/>
      <c r="G11" s="68"/>
      <c r="H11" s="68"/>
      <c r="I11" s="68"/>
      <c r="J11" s="68"/>
      <c r="K11" s="68"/>
      <c r="L11" s="68"/>
      <c r="M11" s="68"/>
      <c r="N11" s="68"/>
      <c r="O11" s="68"/>
      <c r="P11" s="68"/>
      <c r="Q11" s="68"/>
      <c r="R11" s="68"/>
    </row>
    <row r="12" spans="1:18" s="35" customFormat="1" ht="15.75" customHeight="1">
      <c r="B12" s="68"/>
      <c r="C12" s="68"/>
      <c r="D12" s="68"/>
      <c r="E12" s="68"/>
      <c r="F12" s="68"/>
      <c r="G12" s="68"/>
      <c r="H12" s="68"/>
      <c r="I12" s="68"/>
      <c r="J12" s="68"/>
      <c r="K12" s="68"/>
      <c r="L12" s="68"/>
      <c r="M12" s="68"/>
      <c r="N12" s="68"/>
      <c r="O12" s="68"/>
      <c r="P12" s="68"/>
      <c r="Q12" s="68"/>
      <c r="R12" s="68"/>
    </row>
    <row r="13" spans="1:18" s="35" customFormat="1" ht="15.75" customHeight="1">
      <c r="B13" s="68"/>
      <c r="C13" s="68"/>
      <c r="D13" s="68"/>
      <c r="E13" s="68"/>
      <c r="F13" s="68"/>
      <c r="G13" s="68"/>
      <c r="H13" s="68"/>
      <c r="I13" s="68"/>
      <c r="J13" s="68"/>
      <c r="K13" s="68"/>
      <c r="L13" s="68"/>
      <c r="M13" s="68"/>
      <c r="N13" s="68"/>
      <c r="O13" s="68"/>
      <c r="P13" s="68"/>
      <c r="Q13" s="68"/>
      <c r="R13" s="68"/>
    </row>
    <row r="14" spans="1:18" s="35" customFormat="1" ht="15.75" customHeight="1">
      <c r="B14" s="68"/>
      <c r="C14" s="68"/>
      <c r="D14" s="68"/>
      <c r="E14" s="68"/>
      <c r="F14" s="68"/>
      <c r="G14" s="68"/>
      <c r="H14" s="68"/>
      <c r="I14" s="68"/>
      <c r="J14" s="68"/>
      <c r="K14" s="68"/>
      <c r="L14" s="68"/>
      <c r="M14" s="68"/>
      <c r="N14" s="68"/>
      <c r="O14" s="68"/>
      <c r="P14" s="68"/>
      <c r="Q14" s="68"/>
      <c r="R14" s="68"/>
    </row>
    <row r="15" spans="1:18" s="35" customFormat="1" ht="15.75" customHeight="1">
      <c r="B15" s="68"/>
      <c r="C15" s="68"/>
      <c r="D15" s="68"/>
      <c r="E15" s="68"/>
      <c r="F15" s="68"/>
      <c r="G15" s="68"/>
      <c r="H15" s="68"/>
      <c r="I15" s="68"/>
      <c r="J15" s="68"/>
      <c r="K15" s="68"/>
      <c r="L15" s="68"/>
      <c r="M15" s="68"/>
      <c r="N15" s="68"/>
      <c r="O15" s="68"/>
      <c r="P15" s="68"/>
      <c r="Q15" s="68"/>
      <c r="R15" s="68"/>
    </row>
    <row r="16" spans="1:18" s="35" customFormat="1" ht="15.75" customHeight="1">
      <c r="B16" s="68"/>
      <c r="C16" s="68"/>
      <c r="D16" s="68"/>
      <c r="E16" s="68"/>
      <c r="F16" s="68"/>
      <c r="G16" s="68"/>
      <c r="H16" s="68"/>
      <c r="I16" s="68"/>
      <c r="J16" s="68"/>
      <c r="K16" s="68"/>
      <c r="L16" s="68"/>
      <c r="M16" s="68"/>
      <c r="N16" s="68"/>
      <c r="O16" s="68"/>
      <c r="P16" s="68"/>
      <c r="Q16" s="68"/>
      <c r="R16" s="68"/>
    </row>
    <row r="17" spans="2:18" s="35" customFormat="1" ht="15.75" customHeight="1">
      <c r="B17" s="68"/>
      <c r="C17" s="68"/>
      <c r="D17" s="68"/>
      <c r="E17" s="68"/>
      <c r="F17" s="68"/>
      <c r="G17" s="68"/>
      <c r="H17" s="68"/>
      <c r="I17" s="68"/>
      <c r="J17" s="68"/>
      <c r="K17" s="68"/>
      <c r="L17" s="68"/>
      <c r="M17" s="68"/>
      <c r="N17" s="68"/>
      <c r="O17" s="68"/>
      <c r="P17" s="68"/>
      <c r="Q17" s="68"/>
      <c r="R17" s="68"/>
    </row>
    <row r="18" spans="2:18" s="35" customFormat="1" ht="15.75" customHeight="1">
      <c r="B18" s="68"/>
      <c r="C18" s="68"/>
      <c r="D18" s="68"/>
      <c r="E18" s="68"/>
      <c r="F18" s="68"/>
      <c r="G18" s="68"/>
      <c r="H18" s="68"/>
      <c r="I18" s="68"/>
      <c r="J18" s="68"/>
      <c r="K18" s="68"/>
      <c r="L18" s="68"/>
      <c r="M18" s="68"/>
      <c r="N18" s="68"/>
      <c r="O18" s="68"/>
      <c r="P18" s="68"/>
      <c r="Q18" s="68"/>
      <c r="R18" s="68"/>
    </row>
    <row r="19" spans="2:18" ht="15.75" customHeight="1"/>
    <row r="20" spans="2:18" ht="15.75" customHeight="1"/>
    <row r="21" spans="2:18" ht="15.75" customHeight="1"/>
    <row r="22" spans="2:18" ht="15.75" customHeight="1"/>
    <row r="23" spans="2:18" ht="15.75" customHeight="1"/>
    <row r="24" spans="2:18" ht="15.75" customHeight="1"/>
    <row r="25" spans="2:18" ht="15.75" customHeight="1"/>
    <row r="26" spans="2:18" ht="15.75" customHeight="1"/>
    <row r="27" spans="2:18" ht="15.75" customHeight="1"/>
    <row r="28" spans="2:18" ht="15.75" customHeight="1"/>
    <row r="29" spans="2:18" ht="15.75" customHeight="1"/>
    <row r="30" spans="2:18" ht="15.75" customHeight="1"/>
    <row r="31" spans="2:18" ht="15.75" customHeight="1"/>
    <row r="32" spans="2: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sheetData>
  <sheetProtection algorithmName="SHA-512" hashValue="zOX6LSB98G0Byxq8dwrwYZ7aJwBMiRohQ4NSOMWnWbUbaaIbMbAjxBFLYS3nEvnDLAP1lFdO4RJE//nBg2wYgw==" saltValue="vreaDvirrLYPKWs+gTjYtw==" spinCount="100000" sheet="1" objects="1" scenarios="1"/>
  <phoneticPr fontId="42" type="noConversion"/>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C2:I25"/>
  <sheetViews>
    <sheetView workbookViewId="0"/>
  </sheetViews>
  <sheetFormatPr baseColWidth="10" defaultRowHeight="13.2"/>
  <cols>
    <col min="3" max="3" width="37.44140625" customWidth="1"/>
    <col min="4" max="4" width="15.33203125" customWidth="1"/>
  </cols>
  <sheetData>
    <row r="2" spans="3:9">
      <c r="C2" s="4" t="s">
        <v>34</v>
      </c>
      <c r="D2" s="4" t="s">
        <v>60</v>
      </c>
      <c r="G2">
        <v>1</v>
      </c>
    </row>
    <row r="3" spans="3:9">
      <c r="C3" s="4" t="s">
        <v>35</v>
      </c>
      <c r="D3" s="4" t="s">
        <v>61</v>
      </c>
      <c r="G3">
        <v>2</v>
      </c>
    </row>
    <row r="4" spans="3:9">
      <c r="D4" s="4" t="s">
        <v>62</v>
      </c>
      <c r="G4">
        <v>3</v>
      </c>
    </row>
    <row r="5" spans="3:9">
      <c r="G5">
        <v>4</v>
      </c>
    </row>
    <row r="6" spans="3:9">
      <c r="G6">
        <v>5</v>
      </c>
    </row>
    <row r="7" spans="3:9">
      <c r="G7">
        <v>6</v>
      </c>
    </row>
    <row r="8" spans="3:9" ht="14.4">
      <c r="C8" s="12" t="s">
        <v>36</v>
      </c>
      <c r="D8" s="12" t="s">
        <v>37</v>
      </c>
      <c r="G8">
        <v>7</v>
      </c>
    </row>
    <row r="9" spans="3:9" ht="18">
      <c r="C9" s="14" t="s">
        <v>38</v>
      </c>
      <c r="D9" s="13" t="s">
        <v>39</v>
      </c>
      <c r="G9">
        <v>8</v>
      </c>
      <c r="I9" s="4"/>
    </row>
    <row r="10" spans="3:9" ht="18">
      <c r="C10" s="14" t="s">
        <v>40</v>
      </c>
      <c r="D10" s="13" t="s">
        <v>41</v>
      </c>
      <c r="G10">
        <v>9</v>
      </c>
      <c r="I10" s="4"/>
    </row>
    <row r="11" spans="3:9" ht="36">
      <c r="C11" s="14" t="s">
        <v>42</v>
      </c>
      <c r="D11" s="13" t="s">
        <v>43</v>
      </c>
      <c r="G11">
        <v>10</v>
      </c>
    </row>
    <row r="12" spans="3:9" ht="36">
      <c r="C12" s="14" t="s">
        <v>44</v>
      </c>
      <c r="D12" s="13" t="s">
        <v>45</v>
      </c>
      <c r="G12">
        <v>11</v>
      </c>
    </row>
    <row r="13" spans="3:9" ht="18">
      <c r="C13" s="14" t="s">
        <v>46</v>
      </c>
      <c r="D13" s="13" t="s">
        <v>47</v>
      </c>
      <c r="G13">
        <v>12</v>
      </c>
    </row>
    <row r="14" spans="3:9" ht="17.399999999999999">
      <c r="C14" s="15" t="s">
        <v>48</v>
      </c>
      <c r="D14" s="13" t="s">
        <v>49</v>
      </c>
      <c r="G14">
        <v>13</v>
      </c>
    </row>
    <row r="15" spans="3:9" ht="36">
      <c r="C15" s="14" t="s">
        <v>50</v>
      </c>
      <c r="D15" s="13" t="s">
        <v>51</v>
      </c>
      <c r="G15">
        <v>14</v>
      </c>
    </row>
    <row r="16" spans="3:9" ht="18">
      <c r="C16" s="14" t="s">
        <v>52</v>
      </c>
      <c r="D16" s="13" t="s">
        <v>53</v>
      </c>
      <c r="G16">
        <v>15</v>
      </c>
    </row>
    <row r="17" spans="3:7" ht="18">
      <c r="C17" s="14" t="s">
        <v>54</v>
      </c>
      <c r="D17" s="13" t="s">
        <v>55</v>
      </c>
      <c r="G17">
        <v>16</v>
      </c>
    </row>
    <row r="18" spans="3:7" ht="18">
      <c r="C18" s="14" t="s">
        <v>56</v>
      </c>
      <c r="D18" s="13" t="s">
        <v>57</v>
      </c>
      <c r="G18">
        <v>17</v>
      </c>
    </row>
    <row r="19" spans="3:7" ht="18">
      <c r="C19" s="14" t="s">
        <v>58</v>
      </c>
      <c r="D19" s="13" t="s">
        <v>59</v>
      </c>
      <c r="G19">
        <v>18</v>
      </c>
    </row>
    <row r="20" spans="3:7">
      <c r="G20">
        <v>19</v>
      </c>
    </row>
    <row r="21" spans="3:7">
      <c r="G21">
        <v>20</v>
      </c>
    </row>
    <row r="22" spans="3:7">
      <c r="G22">
        <v>21</v>
      </c>
    </row>
    <row r="23" spans="3:7">
      <c r="G23">
        <v>22</v>
      </c>
    </row>
    <row r="24" spans="3:7">
      <c r="G24">
        <v>23</v>
      </c>
    </row>
    <row r="25" spans="3:7">
      <c r="G25">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F-GC-016 CERTIFICADO</vt:lpstr>
      <vt:lpstr>Ayuda cálculo pago proporcional</vt:lpstr>
      <vt:lpstr>Ayuda control ejecución x rubro</vt:lpstr>
      <vt:lpstr>LISTA</vt:lpstr>
      <vt:lpstr>'F-GC-016 CERTIFICADO'!Área_de_impresión</vt:lpstr>
      <vt:lpstr>'F-GC-016 CERTIFICADO'!campo</vt:lpstr>
      <vt:lpstr>'F-GC-016 CERTIFICADO'!CTmsCodigo</vt:lpstr>
      <vt:lpstr>'F-GC-016 CERTIFICADO'!CTmsFormato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Néstor Velandia</dc:creator>
  <cp:keywords/>
  <dc:description/>
  <cp:lastModifiedBy>lenovo</cp:lastModifiedBy>
  <cp:revision/>
  <cp:lastPrinted>2025-01-24T19:58:25Z</cp:lastPrinted>
  <dcterms:created xsi:type="dcterms:W3CDTF">2012-11-06T19:26:27Z</dcterms:created>
  <dcterms:modified xsi:type="dcterms:W3CDTF">2025-01-31T16:59:12Z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DocumentoTMS">
    <vt:lpwstr>1</vt:lpwstr>
  </property>
  <property fmtid="{D5CDD505-2E9C-101B-9397-08002B2CF9AE}" pid="3" name="IdTipoDoc">
    <vt:lpwstr>82</vt:lpwstr>
  </property>
  <property fmtid="{D5CDD505-2E9C-101B-9397-08002B2CF9AE}" pid="4" name="IdDocTMS">
    <vt:lpwstr>18327</vt:lpwstr>
  </property>
  <property fmtid="{D5CDD505-2E9C-101B-9397-08002B2CF9AE}" pid="5" name="PublicarPDF">
    <vt:lpwstr>0</vt:lpwstr>
  </property>
  <property fmtid="{D5CDD505-2E9C-101B-9397-08002B2CF9AE}" pid="6" name="Radicado">
    <vt:lpwstr>0</vt:lpwstr>
  </property>
  <property fmtid="{D5CDD505-2E9C-101B-9397-08002B2CF9AE}" pid="7" name="PermisoCicloAprobacion">
    <vt:lpwstr>1</vt:lpwstr>
  </property>
  <property fmtid="{D5CDD505-2E9C-101B-9397-08002B2CF9AE}" pid="8" name="ClaveUsuarioRadicador">
    <vt:lpwstr>MIG2BgkrBgEEAYI3WAOggagwgaUGCisGAQQBgjdYAwGggZYwgZMCAwIAAQICZhAC
AgEABBAAAAAAAAAAAAAAAAAAAAAABBB36SbWU6Kcig2+vtDnNokqBGCLzmikFJY5
Fbab5x895uRj5EKgYqhTq1PXYsVi4hp7ZFLeu94WUirwLOqbkwl7H049zlMB8z2E
xHWJ1bULcEmiv66ssscuYps0GUOvtempED9ZI42Ym6ajIkrWufHIg34=</vt:lpwstr>
  </property>
  <property fmtid="{D5CDD505-2E9C-101B-9397-08002B2CF9AE}" pid="9" name="TMSRADICADO">
    <vt:lpwstr>MFIGCSsGAQQBgjdYA6BFMEMGCisGAQQBgjdYAwGgNTAzAgMCAAECAmYDAgIAwAQI_x000d_
CZ/N6Hi+Mh8EEPlcB06B+gIRQ/KzVgJFJE8ECMnvqcPxIPUK_x000d_
</vt:lpwstr>
  </property>
  <property fmtid="{D5CDD505-2E9C-101B-9397-08002B2CF9AE}" pid="10" name="FirmarPDF">
    <vt:lpwstr>0</vt:lpwstr>
  </property>
  <property fmtid="{D5CDD505-2E9C-101B-9397-08002B2CF9AE}" pid="11" name="BorrarDocumento">
    <vt:lpwstr>0</vt:lpwstr>
  </property>
  <property fmtid="{D5CDD505-2E9C-101B-9397-08002B2CF9AE}" pid="12" name="SeccionesDocumento">
    <vt:lpwstr>0</vt:lpwstr>
  </property>
  <property fmtid="{D5CDD505-2E9C-101B-9397-08002B2CF9AE}" pid="13" name="TipoFormato">
    <vt:lpwstr>1</vt:lpwstr>
  </property>
  <property fmtid="{D5CDD505-2E9C-101B-9397-08002B2CF9AE}" pid="14" name="CTmsNumRadicacionDoc">
    <vt:lpwstr>CTmsNumRadicacionDoc</vt:lpwstr>
  </property>
  <property fmtid="{D5CDD505-2E9C-101B-9397-08002B2CF9AE}" pid="15" name="FirmaMecanica">
    <vt:lpwstr>0</vt:lpwstr>
  </property>
  <property fmtid="{D5CDD505-2E9C-101B-9397-08002B2CF9AE}" pid="16" name="Reviso1">
    <vt:lpwstr>CARREÑO GUERRERO BLANCA HERMENCIA</vt:lpwstr>
  </property>
  <property fmtid="{D5CDD505-2E9C-101B-9397-08002B2CF9AE}" pid="17" name="CargoReviso1">
    <vt:lpwstr>PROFESIONAL UNIVERSITARIO</vt:lpwstr>
  </property>
  <property fmtid="{D5CDD505-2E9C-101B-9397-08002B2CF9AE}" pid="18" name="DeptoReviso1">
    <vt:lpwstr>OFICINA DE PLANEACION Y GESTION INTERNACIONAL</vt:lpwstr>
  </property>
  <property fmtid="{D5CDD505-2E9C-101B-9397-08002B2CF9AE}" pid="19" name="Reviso2">
    <vt:lpwstr>CARREÑO GUERRERO BLANCA HERMENCIA</vt:lpwstr>
  </property>
  <property fmtid="{D5CDD505-2E9C-101B-9397-08002B2CF9AE}" pid="20" name="CargoReviso2">
    <vt:lpwstr>PROFESIONAL UNIVERSITARIO</vt:lpwstr>
  </property>
  <property fmtid="{D5CDD505-2E9C-101B-9397-08002B2CF9AE}" pid="21" name="DeptoReviso2">
    <vt:lpwstr>OFICINA DE PLANEACION Y GESTION INTERNACIONAL</vt:lpwstr>
  </property>
  <property fmtid="{D5CDD505-2E9C-101B-9397-08002B2CF9AE}" pid="22" name="Aprobo">
    <vt:lpwstr>PABLO CARDENAS REY</vt:lpwstr>
  </property>
  <property fmtid="{D5CDD505-2E9C-101B-9397-08002B2CF9AE}" pid="23" name="CargoAprobo">
    <vt:lpwstr>SECRETARIO GENERAL</vt:lpwstr>
  </property>
  <property fmtid="{D5CDD505-2E9C-101B-9397-08002B2CF9AE}" pid="24" name="DeptoAprobo">
    <vt:lpwstr>DESPACHO DEL SECRETARIO GENERAL</vt:lpwstr>
  </property>
  <property fmtid="{D5CDD505-2E9C-101B-9397-08002B2CF9AE}" pid="25" name="SerialCertificado">
    <vt:lpwstr> </vt:lpwstr>
  </property>
  <property fmtid="{D5CDD505-2E9C-101B-9397-08002B2CF9AE}" pid="26" name="TMSV_ID_VERSION">
    <vt:lpwstr>V-5</vt:lpwstr>
  </property>
  <property fmtid="{D5CDD505-2E9C-101B-9397-08002B2CF9AE}" pid="27" name="EstadoVisualizacion">
    <vt:lpwstr>Congelado</vt:lpwstr>
  </property>
  <property fmtid="{D5CDD505-2E9C-101B-9397-08002B2CF9AE}" pid="28" name="TMSAUTORIZACION1">
    <vt:lpwstr>MIIBBwYJKwYBBAGCN1gDoIH5MIH2BgorBgEEAYI3WAMBoIHnMIHkAgMCAAECAmYQAgIBAAQQAAAAAAAAAAAAAAAAAAAAAAQQXjkPIgjblJMtjnsryw4rNwSBsLYzoCzmwmLamjvKL4nLpowd+hD4v2ubxHaU7eNQgxHbOA3IgnMgXIjcLUqDgT/61YtYRDFZUzRh7zYv</vt:lpwstr>
  </property>
  <property fmtid="{D5CDD505-2E9C-101B-9397-08002B2CF9AE}" pid="29" name="TMSAUTORIZACION2">
    <vt:lpwstr>6PZWoZLQDYer+PgjIbVhSmi3nrtHHrDfmygr3Un2g7jPLcRGusTpajjCYCoPPUJPcujgquE9qreVeLkXnDVH4i/ftQPuZGMLkr6CwWrkMbydAWd2IWXTo52Hdq4XUn3LKPyvrvE2Kr6O2eRpm35jOnRmqlaw</vt:lpwstr>
  </property>
  <property fmtid="{D5CDD505-2E9C-101B-9397-08002B2CF9AE}" pid="30" name="TMSAUTORIZACION_ITEMS">
    <vt:lpwstr>MGIGCSsGAQQBgjdYA6BVMFMGCisGAQQBgjdYAwGgRTBDAgMCAAECAmYQAgIBAAQQAAAAAAAAAAAAAAAAAAAAAAQQQNqC21Mfm0qGA4VGo2ThSQQQQjQEHwQWvY4j35kATblXvA==</vt:lpwstr>
  </property>
  <property fmtid="{D5CDD505-2E9C-101B-9397-08002B2CF9AE}" pid="31" name="TMSURLRAD1">
    <vt:lpwstr>MIIBXAYJKwYBBAGCN1gDoIIBTTCCAUkGCisGAQQBgjdYAwGgggE5MIIBNQIDAgABAgJmEAICAQAEEAAAAAAAAAAAAAAAAAAAAAAEEN9tarVM+9+pJdmow32f5pQEggEA0N5WKJCEkkNyohDWyr2WAtuSdv1KA5tYM345ZV5ouL1MiDAAROKSgFCmA6eKOWLabXAFXo/u</vt:lpwstr>
  </property>
  <property fmtid="{D5CDD505-2E9C-101B-9397-08002B2CF9AE}" pid="32" name="TMSURLRAD2">
    <vt:lpwstr>XCM93NuKgnFEl/uwbkui1THMhI4CtNFhyjr3wf6oYV6UMGfBYHu+NWxb/vlAlEyShljzDabrN85uMLSbrEZJfYTsL+GroblHBWlhzgH0Hooi3qODFIVUw6OVw1OGh2tHyyEWnkxQm6E4yQBzXEaOjhxQll5tnucM6alek8B3SdPlQXkRFTJQcfCJpUPYepvlFqDP+WYU</vt:lpwstr>
  </property>
  <property fmtid="{D5CDD505-2E9C-101B-9397-08002B2CF9AE}" pid="33" name="TMSURLRAD3">
    <vt:lpwstr>Crz/58AJ+TADMcYiTyB1FLp2aho/sNjAfxCm/McVx0Rq7SCuX8mAV2/YB8A+riEKhYRg8Q==</vt:lpwstr>
  </property>
  <property fmtid="{D5CDD505-2E9C-101B-9397-08002B2CF9AE}" pid="34" name="TMSURLRAD_ITEMS">
    <vt:lpwstr>MGIGCSsGAQQBgjdYA6BVMFMGCisGAQQBgjdYAwGgRTBDAgMCAAECAmYQAgIBAAQQAAAAAAAAAAAAAAAAAAAAAAQQCj9QSFuWxQR5NN8o02VNcQQQWCAS2gjSb00QePUC4KWLEA==</vt:lpwstr>
  </property>
  <property fmtid="{D5CDD505-2E9C-101B-9397-08002B2CF9AE}" pid="35" name="TMSURLUP1">
    <vt:lpwstr>MIICHAYJKwYBBAGCN1gDoIICDTCCAgkGCisGAQQBgjdYAwGgggH5MIIB9QIDAgABAgJmEAICAQAEEAAAAAAAAAAAAAAAAAAAAAAEEB1PuZenpC7f7YFWXsR1XugEggHAXQIBKcu48U9quAll5kfzuMpYSOwA495qAfBiNyEa2hFsdy7T6M5yg6ZoPySFLfkELuQXhlAd</vt:lpwstr>
  </property>
  <property fmtid="{D5CDD505-2E9C-101B-9397-08002B2CF9AE}" pid="36" name="TMSURLUP2">
    <vt:lpwstr>Ovm+USrGsq0aXNYMRY+mRRCprhnGWpcKdosr8KlCRgdNoL1lVrHfNlunutEEugeSy3/OkM1xzYBMhsRLp/ic+NMGle3yABnHMFXrrxkgB73q5DSjmoQiIM7X2+6a48Jt++OYHE7arplJlglZHbp+8GevhQpNZiy1IceGAu8FOiXtoKzV8p9J7dbrX5kXNOwLTasvHwd2</vt:lpwstr>
  </property>
  <property fmtid="{D5CDD505-2E9C-101B-9397-08002B2CF9AE}" pid="37" name="TMSURLUP3">
    <vt:lpwstr>qRydqFqb6v7f+DQGmR4/refzcTgrydXQPHSXSZIbPyZwVsdUguz+DelttGUZsh4XP4OcGmLa5sGIoLGwULqcj8HlxxAZGTgL8vBruRb96oyjlTDAXasI9Zl2QreMAoXYa0WWZ7aXxukAXk1di7dkh0bVSelRt30vPDr9FhLlbXGbas5X9f4E0vHGMGxXObGem0I51Et7</vt:lpwstr>
  </property>
  <property fmtid="{D5CDD505-2E9C-101B-9397-08002B2CF9AE}" pid="38" name="TMSURLUP4">
    <vt:lpwstr>gYY/xrWSqC7Z+VdV3UrY+m8BaGKt+3OnDWH9CiLTMc8Nj+WkYdES7dWDZuFprQ26mKilHM4lUC4+mhjOVXYDyVdz0iiRdgbnXK93wSkGcF6xqxCUf7V7sMfk3QvfhA==</vt:lpwstr>
  </property>
  <property fmtid="{D5CDD505-2E9C-101B-9397-08002B2CF9AE}" pid="39" name="TMSURLUP_ITEMS">
    <vt:lpwstr>MGIGCSsGAQQBgjdYA6BVMFMGCisGAQQBgjdYAwGgRTBDAgMCAAECAmYQAgIBAAQQAAAAAAAAAAAAAAAAAAAAAAQQF8vyZKd6bDDiI1ORKCWZ6wQQqgNWsVGz08ge4+RHHfIoiQ==</vt:lpwstr>
  </property>
  <property fmtid="{D5CDD505-2E9C-101B-9397-08002B2CF9AE}" pid="40" name="TMSUSER">
    <vt:lpwstr>MFoGCSsGAQQBgjdYA6BNMEsGCisGAQQBgjdYAwGgPTA7AgMCAAECAmYDAgIAwAQI_x000d_
uv0VfGKsxZ8EEJNDY0nPxs7aQb1Jr3WGHv4EEOCvmlyj3JuurN0jiTdKbv0=_x000d_
</vt:lpwstr>
  </property>
  <property fmtid="{D5CDD505-2E9C-101B-9397-08002B2CF9AE}" pid="41" name="TMSPARAM1">
    <vt:lpwstr>MIIBbAYJKwYBBAGCN1gDoIIBXTCCAVkGCisGAQQBgjdYAwGgggFJMIIBRQIDAgABAgJmEAICAQAEEAAAAAAAAAAAAAAAAAAAAAAEELNZapQloDyJp6vphcPtAvkEggEQdy5/TW9wFdelpIVRHKWahIGikxR6zX7eKCcHVHbblghTvNdkbzHytRMwWlBSHlApQh76WROH</vt:lpwstr>
  </property>
  <property fmtid="{D5CDD505-2E9C-101B-9397-08002B2CF9AE}" pid="42" name="TMSPARAM2">
    <vt:lpwstr>+BXSo4SJIoU7Iwtqd4iKhDWSMDOE84ObLFFekowSdaJ/56mCBqQSBehhrAs4NMT46+FtC/HkZDGm2xXOCf2PXnbWwt7q9TSs89DWmZB9Y7nLcda9y7I3I+W+x+lFY3b9EmetPO6RgPWo0h9V4MJCclz+8KOheANyjdiPlQQkYzSFQgqeheqraR2I5uXAqdDXL/hs60cp</vt:lpwstr>
  </property>
  <property fmtid="{D5CDD505-2E9C-101B-9397-08002B2CF9AE}" pid="43" name="TMSPARAM3">
    <vt:lpwstr>ILlLDLSTeIy9EfZ7MfCJxaSZuJq07cv5RQI6vSlXZ4jFbfvxt2EfLWOJf/Dscb2Ip3wXm3Buk+oLDUHQdAa3AfHuUEA=</vt:lpwstr>
  </property>
  <property fmtid="{D5CDD505-2E9C-101B-9397-08002B2CF9AE}" pid="44" name="TMSPARAM_ITEMS">
    <vt:lpwstr>MGIGCSsGAQQBgjdYA6BVMFMGCisGAQQBgjdYAwGgRTBDAgMCAAECAmYQAgIBAAQQAAAAAAAAAAAAAAAAAAAAAAQQd8tYwKN5Ri5w1SnmKMAroAQQcwuVngtQ+jwpITrmKlBcIw==</vt:lpwstr>
  </property>
  <property fmtid="{D5CDD505-2E9C-101B-9397-08002B2CF9AE}" pid="45" name="TMSTDOC">
    <vt:lpwstr>MGIGCSsGAQQBgjdYA6BVMFMGCisGAQQBgjdYAwGgRTBDAgMCAAECAmYQAgIBAAQQAAAAAAAAAAAAAAAAAAAAAAQQc93OIT0HG6THFWV/LjEcaAQQROQT46oGTx+YMYqPzieteg==</vt:lpwstr>
  </property>
  <property fmtid="{D5CDD505-2E9C-101B-9397-08002B2CF9AE}" pid="46" name="TMSFNAME1">
    <vt:lpwstr>MIGmBgkrBgEEAYI3WAOggZgwgZUGCisGAQQBgjdYAwGggYYwgYMCAwIAAQICZhACAgEABBAAAAAAAAAAAAAAAAAAAAAABBCGCUkcT8OZDUIFIxGqYMiaBFDFbfcQkB4tEh75aCOMos+CLCyAa8pvvl7OPURno4xzTcQHgDfXwooUP/OEnQlY5NBK3Bv8lJbj9+dQX1m0</vt:lpwstr>
  </property>
  <property fmtid="{D5CDD505-2E9C-101B-9397-08002B2CF9AE}" pid="47" name="TMSFNAME2">
    <vt:lpwstr>0GRwbXiCqJJI/dAHBWq+/96VPw==</vt:lpwstr>
  </property>
  <property fmtid="{D5CDD505-2E9C-101B-9397-08002B2CF9AE}" pid="48" name="TMSFNAME_ITEMS">
    <vt:lpwstr>MGIGCSsGAQQBgjdYA6BVMFMGCisGAQQBgjdYAwGgRTBDAgMCAAECAmYQAgIBAAQQAAAAAAAAAAAAAAAAAAAAAAQQYpdfQQDWhKCFKRLJ+LbdFwQQXe5eIgwAcmS9+kiFP5xevQ==</vt:lpwstr>
  </property>
  <property fmtid="{D5CDD505-2E9C-101B-9397-08002B2CF9AE}" pid="49" name="TMSPOBLAR">
    <vt:lpwstr>MGIGCSsGAQQBgjdYA6BVMFMGCisGAQQBgjdYAwGgRTBDAgMCAAECAmYQAgIBAAQQAAAAAAAAAAAAAAAAAAAAAAQQQNmROT5Pd4tHJmxqa1WTAwQQ1uxz4KbuZ05mE2j026iTWw==</vt:lpwstr>
  </property>
  <property fmtid="{D5CDD505-2E9C-101B-9397-08002B2CF9AE}" pid="50" name="TMSWSQD1">
    <vt:lpwstr>MIIBKwYJKwYBBAGCN1gDoIIBHDCCARgGCisGAQQBgjdYAwGgggEIMIIBBAIDAgABAgJmEAICAQAEEAAAAAAAAAAAAAAAAAAAAAAEEOFIUSfr6cB80D1fsJtF0egEgdBSTi3bWm81/8TWaIBGtwocq8881PeSvqo3whuzneN5sxQyCy18WqUV79Lepe1Wrygb56XG485Z</vt:lpwstr>
  </property>
  <property fmtid="{D5CDD505-2E9C-101B-9397-08002B2CF9AE}" pid="51" name="TMSWSQD2">
    <vt:lpwstr>OSpxOYfVM6Sm60Fv2PImypCG9j/wd6cPu39IX09fZ03dAEQ3nMowvP8dihbvLSjdvUOGyk0clz6lcX3mbZpQIVFq/0s4x3gNLpGlJEYwUfzeH0/VTCRAJmB4g64gI5QIERZo5j6coS7WFlfmSeCCQVHT8PLzyvlZXusXlLxUWxIS4IQPAzB9qmD+uePYe95rc5Yt2oyi</vt:lpwstr>
  </property>
  <property fmtid="{D5CDD505-2E9C-101B-9397-08002B2CF9AE}" pid="52" name="TMSWSQD3">
    <vt:lpwstr>8DNq</vt:lpwstr>
  </property>
  <property fmtid="{D5CDD505-2E9C-101B-9397-08002B2CF9AE}" pid="53" name="TMSWSQD_ITEMS">
    <vt:lpwstr>MGIGCSsGAQQBgjdYA6BVMFMGCisGAQQBgjdYAwGgRTBDAgMCAAECAmYQAgIBAAQQAAAAAAAAAAAAAAAAAAAAAAQQOlT3KSEHjyrWXpc8pMpd0gQQnTtLbToKkunVW4b/2nnSZQ==</vt:lpwstr>
  </property>
  <property fmtid="{D5CDD505-2E9C-101B-9397-08002B2CF9AE}" pid="54" name="TMSINSTANCIA">
    <vt:lpwstr>MGIGCSsGAQQBgjdYA6BVMFMGCisGAQQBgjdYAwGgRTBDAgMCAAECAmYQAgIBAAQQAAAAAAAAAAAAAAAAAAAAAAQQGqOloYzt59mB3ybnK8DyJAQQh4nrie+ISl8vTfSbVYnn7A==</vt:lpwstr>
  </property>
  <property fmtid="{D5CDD505-2E9C-101B-9397-08002B2CF9AE}" pid="55" name="TMSSERVIDOR">
    <vt:lpwstr>MGIGCSsGAQQBgjdYA6BVMFMGCisGAQQBgjdYAwGgRTBDAgMCAAECAmYQAgIBAAQQAAAAAAAAAAAAAAAAAAAAAAQQx8Ptg5qX/AoMpJ8SErM9qwQQi6snbWWFbA8Z4lUfK1aqwA==</vt:lpwstr>
  </property>
  <property fmtid="{D5CDD505-2E9C-101B-9397-08002B2CF9AE}" pid="56" name="CLAVEWORD">
    <vt:lpwstr>MIGCBgkrBgEEAYI3WAOgdTBzBgorBgEEAYI3WAMBoGUwYwIDAgABAgJmEAICAQAEEAAAAAAAAAAAAAAAAAAAAAAEEM5bGXi057EK39XdplS6MZYEMNEyipXoddEPjBWIB8WGgPEXFdTEwdTby2iKxsxnjl3Xa9kW8RPGWPNQDA9ByQ14Xg==</vt:lpwstr>
  </property>
  <property fmtid="{D5CDD505-2E9C-101B-9397-08002B2CF9AE}" pid="57" name="TMSFIRMADO">
    <vt:lpwstr>MGIGCSsGAQQBgjdYA6BVMFMGCisGAQQBgjdYAwGgRTBDAgMCAAECAmYQAgIBAAQQAAAAAAAAAAAAAAAAAAAAAAQQ9xiLcd9CkF96qw+T7INrcgQQvFhQxIV4gTzMVE04gS+Bzg==</vt:lpwstr>
  </property>
  <property fmtid="{D5CDD505-2E9C-101B-9397-08002B2CF9AE}" pid="58" name="TMSPOBLADO">
    <vt:lpwstr>MGIGCSsGAQQBgjdYA6BVMFMGCisGAQQBgjdYAwGgRTBDAgMCAAECAmYQAgIBAAQQAAAAAAAAAAAAAAAAAAAAAAQQtWw9OXWc6LIqc4RouRIKdgQQCcS41ypYKNINdWSua0qYog==</vt:lpwstr>
  </property>
  <property fmtid="{D5CDD505-2E9C-101B-9397-08002B2CF9AE}" pid="59" name="AmbienteTMS">
    <vt:lpwstr>SIGME</vt:lpwstr>
  </property>
  <property fmtid="{D5CDD505-2E9C-101B-9397-08002B2CF9AE}" pid="60" name="C_TMS_URL_WSRadicacion1">
    <vt:lpwstr>https://sigme.minminas.gov.co/TMS.INTEROPDOC.SIGME/ServiceInterop.svc?wsdl</vt:lpwstr>
  </property>
  <property fmtid="{D5CDD505-2E9C-101B-9397-08002B2CF9AE}" pid="61" name="UrlWSGenerico">
    <vt:lpwstr>https://sigme.minminas.gov.co/TMS.INTEGRATOR.SIGME/WSGenerico/ServiceTMS.svc?wsdl</vt:lpwstr>
  </property>
  <property fmtid="{D5CDD505-2E9C-101B-9397-08002B2CF9AE}" pid="62" name="C_TMS_URL_WSRadicacion">
    <vt:lpwstr>https://sigme.minminas.gov.co/SIGME/ModuloWebService/WSRadicacion/WSRadicacion.asmx?wsdl</vt:lpwstr>
  </property>
  <property fmtid="{D5CDD505-2E9C-101B-9397-08002B2CF9AE}" pid="63" name="C_TmsUrlUploadFileRadicado">
    <vt:lpwstr>https://sigme.minminas.gov.co/SIGME/moduloInterfaz/TWAIN/csRecibirArchivo.asp?IdDoc=@IdDoc@&amp;Usuario=@IdUsuario@&amp;Pagina=1&amp;TipoDoc=@IdTipoDoc@&amp;origen=TMSPDF&amp;filename=@FileName@</vt:lpwstr>
  </property>
  <property fmtid="{D5CDD505-2E9C-101B-9397-08002B2CF9AE}" pid="64" name="C_TMS_URL_CodigoBarras">
    <vt:lpwstr>https://sigme.minminas.gov.co/SIGME/CodeBar/CodeBarDin.asp?t=CODE128&amp;al=36&amp;ah=214&amp;d=</vt:lpwstr>
  </property>
  <property fmtid="{D5CDD505-2E9C-101B-9397-08002B2CF9AE}" pid="65" name="ID_primarioPRD">
    <vt:lpwstr>1</vt:lpwstr>
  </property>
  <property fmtid="{D5CDD505-2E9C-101B-9397-08002B2CF9AE}" pid="66" name="id_tipodoc">
    <vt:lpwstr>82</vt:lpwstr>
  </property>
  <property fmtid="{D5CDD505-2E9C-101B-9397-08002B2CF9AE}" pid="67" name="id_documento">
    <vt:lpwstr>49222</vt:lpwstr>
  </property>
  <property fmtid="{D5CDD505-2E9C-101B-9397-08002B2CF9AE}" pid="68" name="id_usuario">
    <vt:lpwstr>id_usuario</vt:lpwstr>
  </property>
  <property fmtid="{D5CDD505-2E9C-101B-9397-08002B2CF9AE}" pid="69" name="ClaveUsuarioRadicador1">
    <vt:lpwstr>MIG2BgkrBgEEAYI3WAOggagwgaUGCisGAQQBgjdYAwGggZYwgZMCAwIAAQICZhAC
AgEABBAAAAAAAAAAAAAAAAAAAAAABBB36SbWU6Kcig2+vtDnNokqBGCLzmikFJY5
Fbab5x895uRj5EKgYqhTq1PXYsVi4hp7ZFLeu94WUirwLOqbkwl7H049zlMB8z2E
xHWJ1</vt:lpwstr>
  </property>
  <property fmtid="{D5CDD505-2E9C-101B-9397-08002B2CF9AE}" pid="70" name="ClaveUsuarioRadicador2">
    <vt:lpwstr>bULcEmiv66ssscuYps0GUOvtempED9ZI42Ym6ajIkrWufHIg34=</vt:lpwstr>
  </property>
  <property fmtid="{D5CDD505-2E9C-101B-9397-08002B2CF9AE}" pid="71" name="ClaveUsuarioRadicador_ITEMS">
    <vt:lpwstr>MGIGCSsGAQQBgjdYA6BVMFMGCisGAQQBgjdYAwGgRTBDAgMCAAECAmYQAgIBAAQQAAAAAAAAAAAAAAAAAAAAAAQQoCfL45wPuNoBD9JzwMrFXwQQPngJ8wOQyOpwmF28Pb2iQA==</vt:lpwstr>
  </property>
  <property fmtid="{D5CDD505-2E9C-101B-9397-08002B2CF9AE}" pid="72" name="id_solicitud">
    <vt:lpwstr>CD-20-00112.5</vt:lpwstr>
  </property>
  <property fmtid="{D5CDD505-2E9C-101B-9397-08002B2CF9AE}" pid="73" name="IdNivel">
    <vt:lpwstr>16</vt:lpwstr>
  </property>
  <property fmtid="{D5CDD505-2E9C-101B-9397-08002B2CF9AE}" pid="74" name="NombreNivel">
    <vt:lpwstr>Gestión financiera</vt:lpwstr>
  </property>
  <property fmtid="{D5CDD505-2E9C-101B-9397-08002B2CF9AE}" pid="75" name="NumeroRadicado">
    <vt:lpwstr>0</vt:lpwstr>
  </property>
  <property fmtid="{D5CDD505-2E9C-101B-9397-08002B2CF9AE}" pid="76" name="IdEstadoDocumento">
    <vt:lpwstr>RA</vt:lpwstr>
  </property>
  <property fmtid="{D5CDD505-2E9C-101B-9397-08002B2CF9AE}" pid="77" name="Elaboro">
    <vt:lpwstr>JORGE IGNACIO REYES GONZALEZ</vt:lpwstr>
  </property>
  <property fmtid="{D5CDD505-2E9C-101B-9397-08002B2CF9AE}" pid="78" name="CargoElaboro">
    <vt:lpwstr>SECRETARIO EJECUTIVO</vt:lpwstr>
  </property>
  <property fmtid="{D5CDD505-2E9C-101B-9397-08002B2CF9AE}" pid="79" name="DeptoElaboro">
    <vt:lpwstr>GRUPO DE GESTIÓN FINANCIERA Y CONTABLE</vt:lpwstr>
  </property>
  <property fmtid="{D5CDD505-2E9C-101B-9397-08002B2CF9AE}" pid="80" name="FechaElaboro">
    <vt:lpwstr>27-03-2020</vt:lpwstr>
  </property>
  <property fmtid="{D5CDD505-2E9C-101B-9397-08002B2CF9AE}" pid="81" name="FechaReviso1">
    <vt:lpwstr>13-04-2020</vt:lpwstr>
  </property>
  <property fmtid="{D5CDD505-2E9C-101B-9397-08002B2CF9AE}" pid="82" name="FechaReviso2">
    <vt:lpwstr>13-04-2020</vt:lpwstr>
  </property>
  <property fmtid="{D5CDD505-2E9C-101B-9397-08002B2CF9AE}" pid="83" name="FechaAprobo">
    <vt:lpwstr>14-04-2020</vt:lpwstr>
  </property>
  <property fmtid="{D5CDD505-2E9C-101B-9397-08002B2CF9AE}" pid="84" name="RPTConteo">
    <vt:lpwstr>1</vt:lpwstr>
  </property>
  <property fmtid="{D5CDD505-2E9C-101B-9397-08002B2CF9AE}" pid="85" name="RPTRegxPag">
    <vt:lpwstr>15</vt:lpwstr>
  </property>
</Properties>
</file>