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quintero\Documents\SIGUEME\"/>
    </mc:Choice>
  </mc:AlternateContent>
  <xr:revisionPtr revIDLastSave="0" documentId="8_{84625AC2-180A-4DD0-9CD2-EF7DBBB3F0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8" r:id="rId1"/>
    <sheet name="LISTAS" sheetId="7" state="hidden" r:id="rId2"/>
    <sheet name="Hoja1" sheetId="6" state="hidden" r:id="rId3"/>
  </sheets>
  <definedNames>
    <definedName name="_xlnm._FilterDatabase" localSheetId="2" hidden="1">Hoja1!$A$1:$H$1</definedName>
    <definedName name="_xlnm._FilterDatabase" localSheetId="1" hidden="1">LISTAS!$A$104:$J$168</definedName>
    <definedName name="Estado_VF">LISTAS!$L$5:$L$8</definedName>
    <definedName name="Funcionamiento">LISTAS!$B$15:$B$16</definedName>
    <definedName name="Inversión">LISTAS!$C$15:$C$24</definedName>
    <definedName name="Meses">LISTAS!$H$2:$H$13</definedName>
    <definedName name="Modalidad">LISTAS!$J$2:$J$8</definedName>
    <definedName name="OBJ_1_1">LISTAS!$D$28</definedName>
    <definedName name="OBJ_1_2">LISTAS!$D$29</definedName>
    <definedName name="OBJ_1_3">LISTAS!$D$30</definedName>
    <definedName name="OBJ_10_1">LISTAS!$D$51:$D$52</definedName>
    <definedName name="OBJ_10_2">LISTAS!$D$53:$D$54</definedName>
    <definedName name="OBJ_10_3">LISTAS!$D$55:$D$56</definedName>
    <definedName name="OBJ_2_1">LISTAS!$D$31</definedName>
    <definedName name="OBJ_2_2">LISTAS!$D$32</definedName>
    <definedName name="OBJ_3_1">LISTAS!$D$33:$D$34</definedName>
    <definedName name="OBJ_3_2">LISTAS!$D$35</definedName>
    <definedName name="OBJ_4_1">LISTAS!$D$36</definedName>
    <definedName name="OBJ_4_2">LISTAS!$D$37</definedName>
    <definedName name="OBJ_5_1">LISTAS!$D$38</definedName>
    <definedName name="OBJ_5_2">LISTAS!$D$39:$D$40</definedName>
    <definedName name="OBJ_5_3">LISTAS!$D$41</definedName>
    <definedName name="OBJ_6_1">LISTAS!$D$42</definedName>
    <definedName name="OBJ_6_2">LISTAS!$D$43</definedName>
    <definedName name="OBJ_7_1">LISTAS!$D$44</definedName>
    <definedName name="OBJ_7_2">LISTAS!$D$45</definedName>
    <definedName name="OBJ_7_3">LISTAS!$D$46</definedName>
    <definedName name="OBJ_8_1">LISTAS!$D$47:$D$48</definedName>
    <definedName name="OBJ_9_1">LISTAS!$D$49:$D$50</definedName>
    <definedName name="PROD_1_1_1">LISTAS!$E$28:$E$30</definedName>
    <definedName name="PROD_1_1_2">LISTAS!$E$31:$E$33</definedName>
    <definedName name="PROD_1_1_3">LISTAS!$E$34:$E$35</definedName>
    <definedName name="PROD_10_1_1">LISTAS!$E$80:$E$81</definedName>
    <definedName name="PROD_10_1_2">LISTAS!$E$82:$E$83</definedName>
    <definedName name="PROD_10_2_1">LISTAS!$E$84:$E$85</definedName>
    <definedName name="PROD_10_2_2">LISTAS!$E$86:$E$87</definedName>
    <definedName name="PROD_10_3_1">LISTAS!$E$88:$E$89</definedName>
    <definedName name="PROD_10_3_2">LISTAS!$E$90:$E$91</definedName>
    <definedName name="PROD_2_1_1">LISTAS!$E$36:$E$37</definedName>
    <definedName name="PROD_2_1_2">LISTAS!$E$38:$E$39</definedName>
    <definedName name="PROD_3_1_1">LISTAS!$E$40:$E$41</definedName>
    <definedName name="PROD_3_1_2">LISTAS!$E$42:$E$43</definedName>
    <definedName name="PROD_3_2_1">LISTAS!$E$44:$E$45</definedName>
    <definedName name="PROD_4_1_1">LISTAS!$E$46:$E$48</definedName>
    <definedName name="PROD_4_2_1">LISTAS!$E$49:$E$50</definedName>
    <definedName name="PROD_5_1_1">LISTAS!$E$51:$E$52</definedName>
    <definedName name="PROD_5_2_1">LISTAS!$E$53:$E$55</definedName>
    <definedName name="PROD_5_2_2">LISTAS!$E$56:$E$57</definedName>
    <definedName name="PROD_5_3_1">LISTAS!$E$58:$E$60</definedName>
    <definedName name="PROD_6_1_1">LISTAS!$E$61:$E$62</definedName>
    <definedName name="PROD_6_2_1">LISTAS!$E$63:$E$64</definedName>
    <definedName name="PROD_7_1_1">LISTAS!$E$65:$E$66</definedName>
    <definedName name="PROD_7_2_1">LISTAS!$E$67:$E$68</definedName>
    <definedName name="PROD_7_3_1">LISTAS!$E$69:$E$70</definedName>
    <definedName name="PROD_8_1_1">LISTAS!$E$71:$E$72</definedName>
    <definedName name="PROD_8_1_2">LISTAS!$E$73:$E$74</definedName>
    <definedName name="PROD_9_1_1">LISTAS!$E$75:$E$77</definedName>
    <definedName name="PROD_9_1_2">LISTAS!$E$78:$E$79</definedName>
    <definedName name="PROD_9_2_2">LISTAS!$E$80:$E$81</definedName>
    <definedName name="PROY_1">LISTAS!$C$28:$C$30</definedName>
    <definedName name="PROY_10">LISTAS!$C$47:$C$49</definedName>
    <definedName name="PROY_2">LISTAS!$C$31:$C$32</definedName>
    <definedName name="PROY_3">LISTAS!$C$33:$C$34</definedName>
    <definedName name="PROY_4">LISTAS!$C$35:$C$36</definedName>
    <definedName name="PROY_5">LISTAS!$C$37:$C$39</definedName>
    <definedName name="PROY_6">LISTAS!$C$40:$C$41</definedName>
    <definedName name="PROY_7">LISTAS!$C$42:$C$44</definedName>
    <definedName name="PROY_8">LISTAS!$C$45</definedName>
    <definedName name="PROY_9">LISTAS!$C$46</definedName>
    <definedName name="Recurso_20">LISTAS!$K$4</definedName>
    <definedName name="Recurso_20y21">LISTAS!$K$2:$K$3</definedName>
    <definedName name="Unidad_Tiempo">LISTAS!$I$2:$I$3</definedName>
    <definedName name="Vigencia">LISTAS!$E$14:$E$17</definedName>
    <definedName name="Vigencia_Futura">LISTAS!$L$2:$L$4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7" l="1"/>
  <c r="CR28" i="8"/>
  <c r="CQ28" i="8"/>
  <c r="CQ50" i="8"/>
  <c r="CO38" i="8"/>
  <c r="CN38" i="8"/>
  <c r="CM38" i="8"/>
  <c r="CL38" i="8"/>
  <c r="CK38" i="8"/>
  <c r="CJ38" i="8"/>
  <c r="CI38" i="8"/>
  <c r="CH38" i="8"/>
  <c r="CG38" i="8"/>
  <c r="CF38" i="8"/>
  <c r="CE38" i="8"/>
  <c r="CD38" i="8"/>
  <c r="CC38" i="8"/>
  <c r="CB38" i="8"/>
  <c r="CA38" i="8"/>
  <c r="BZ38" i="8"/>
  <c r="BY38" i="8"/>
  <c r="BX38" i="8"/>
  <c r="BW38" i="8"/>
  <c r="BV38" i="8"/>
  <c r="BU38" i="8"/>
  <c r="BT38" i="8"/>
  <c r="BS38" i="8"/>
  <c r="BR38" i="8"/>
  <c r="CQ51" i="8"/>
  <c r="CR51" i="8"/>
  <c r="CQ52" i="8"/>
  <c r="CR52" i="8"/>
  <c r="CQ53" i="8"/>
  <c r="CR53" i="8"/>
  <c r="CQ54" i="8"/>
  <c r="CR54" i="8"/>
  <c r="CQ55" i="8"/>
  <c r="CR55" i="8"/>
  <c r="CQ56" i="8"/>
  <c r="CR56" i="8"/>
  <c r="CQ57" i="8"/>
  <c r="CR57" i="8"/>
  <c r="CQ58" i="8"/>
  <c r="CR58" i="8"/>
  <c r="CQ59" i="8"/>
  <c r="CR59" i="8"/>
  <c r="CR50" i="8"/>
  <c r="CO60" i="8"/>
  <c r="CN60" i="8"/>
  <c r="CM60" i="8"/>
  <c r="CL60" i="8"/>
  <c r="CK60" i="8"/>
  <c r="CJ60" i="8"/>
  <c r="CI60" i="8"/>
  <c r="CH60" i="8"/>
  <c r="CG60" i="8"/>
  <c r="CF60" i="8"/>
  <c r="CE60" i="8"/>
  <c r="CD60" i="8"/>
  <c r="CC60" i="8"/>
  <c r="CB60" i="8"/>
  <c r="CA60" i="8"/>
  <c r="BZ60" i="8"/>
  <c r="BY60" i="8"/>
  <c r="BX60" i="8"/>
  <c r="BW60" i="8"/>
  <c r="BV60" i="8"/>
  <c r="BU60" i="8"/>
  <c r="BT60" i="8"/>
  <c r="BS60" i="8"/>
  <c r="BR60" i="8"/>
  <c r="W75" i="8" l="1"/>
  <c r="W74" i="8"/>
  <c r="W73" i="8"/>
  <c r="W72" i="8"/>
  <c r="W71" i="8"/>
  <c r="W70" i="8"/>
  <c r="W69" i="8"/>
  <c r="W68" i="8"/>
  <c r="W67" i="8"/>
  <c r="W66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28" i="8"/>
  <c r="K26" i="7"/>
  <c r="H13" i="8" l="1"/>
  <c r="AT31" i="8"/>
  <c r="AT42" i="8"/>
  <c r="AT41" i="8"/>
  <c r="AT40" i="8"/>
  <c r="AT39" i="8"/>
  <c r="AT38" i="8"/>
  <c r="AT37" i="8"/>
  <c r="AT36" i="8"/>
  <c r="AT35" i="8"/>
  <c r="AT34" i="8"/>
  <c r="AT33" i="8"/>
  <c r="AT32" i="8"/>
  <c r="AT30" i="8"/>
  <c r="AT29" i="8"/>
  <c r="D15" i="7"/>
  <c r="AZ61" i="8"/>
  <c r="AQ43" i="8"/>
  <c r="AN43" i="8"/>
  <c r="AK43" i="8"/>
  <c r="H17" i="8"/>
  <c r="CQ30" i="8" l="1"/>
  <c r="CR30" i="8"/>
  <c r="CQ29" i="8"/>
  <c r="CR29" i="8"/>
  <c r="CR31" i="8"/>
  <c r="CQ31" i="8"/>
  <c r="CR34" i="8"/>
  <c r="CQ34" i="8"/>
  <c r="CQ35" i="8"/>
  <c r="CR35" i="8"/>
  <c r="CQ36" i="8"/>
  <c r="CR36" i="8"/>
  <c r="CQ33" i="8"/>
  <c r="CR33" i="8"/>
  <c r="CQ37" i="8"/>
  <c r="CR37" i="8"/>
  <c r="CR32" i="8"/>
  <c r="CQ32" i="8"/>
  <c r="AT28" i="8"/>
  <c r="AT43" i="8" l="1"/>
  <c r="H15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Viviana Patricia Murcia Mosucha</author>
  </authors>
  <commentList>
    <comment ref="H7" authorId="0" shapeId="0" xr:uid="{D1BE42BB-1CDA-480A-87E6-A05678272187}">
      <text>
        <r>
          <rPr>
            <b/>
            <sz val="9"/>
            <color indexed="81"/>
            <rFont val="Tahoma"/>
            <family val="2"/>
          </rPr>
          <t>Viviana Patricia Murcia Mosucha:</t>
        </r>
        <r>
          <rPr>
            <sz val="9"/>
            <color indexed="81"/>
            <rFont val="Tahoma"/>
            <family val="2"/>
          </rPr>
          <t xml:space="preserve">
Seleccione vigencia</t>
        </r>
      </text>
    </comment>
    <comment ref="H9" authorId="0" shapeId="0" xr:uid="{270BF0E5-A1EC-4709-A162-F2791E77777F}">
      <text>
        <r>
          <rPr>
            <b/>
            <sz val="9"/>
            <color indexed="81"/>
            <rFont val="Tahoma"/>
            <family val="2"/>
          </rPr>
          <t>Viviana Patricia Murcia Mosucha:</t>
        </r>
        <r>
          <rPr>
            <sz val="9"/>
            <color indexed="81"/>
            <rFont val="Tahoma"/>
            <family val="2"/>
          </rPr>
          <t xml:space="preserve">
 Seleccione el rubro</t>
        </r>
      </text>
    </comment>
  </commentList>
</comments>
</file>

<file path=xl/sharedStrings.xml><?xml version="1.0" encoding="utf-8"?>
<sst xmlns="http://schemas.openxmlformats.org/spreadsheetml/2006/main" count="1267" uniqueCount="650">
  <si>
    <t>Vigencia:</t>
  </si>
  <si>
    <t>Rubro</t>
  </si>
  <si>
    <t>I. Justificación de la(s) Modificación (es)</t>
  </si>
  <si>
    <t>Mes estimado de inicio de proceso de selección</t>
  </si>
  <si>
    <t xml:space="preserve">Modalidad de selección </t>
  </si>
  <si>
    <t>Fuente de los recursos</t>
  </si>
  <si>
    <t>Código Presupuestal:</t>
  </si>
  <si>
    <t>Estado de solicitud de vigencias futuras</t>
  </si>
  <si>
    <t>Códigos UNSPSC</t>
  </si>
  <si>
    <t>SECRETARÍA GENERAL</t>
  </si>
  <si>
    <t>SUBDIRECCIÓN DE DEMANDA</t>
  </si>
  <si>
    <t>OFICINA DE GESTIÓN DE PROYECTOS DE FONDOS</t>
  </si>
  <si>
    <t>SUBDIRECCIÓN DE ENERGÍA ELÉCTRICA</t>
  </si>
  <si>
    <t>SUBDIRECCIÓN DE HIDROCARBUROS</t>
  </si>
  <si>
    <t>SUBDIRECCIÓN DE MINERÍA</t>
  </si>
  <si>
    <t>Valor actual PAA</t>
  </si>
  <si>
    <t>Adición</t>
  </si>
  <si>
    <t>Reducción</t>
  </si>
  <si>
    <t>Nuevo valor PAA</t>
  </si>
  <si>
    <t>A-02-02-02-008-002</t>
  </si>
  <si>
    <t>A-02-02-02-009-006</t>
  </si>
  <si>
    <t>A-02-02-01-003</t>
  </si>
  <si>
    <t>A-02-02-02-007-003</t>
  </si>
  <si>
    <t>A-02-02-02-09-009-007</t>
  </si>
  <si>
    <t>A-02-02-02-006-008</t>
  </si>
  <si>
    <t>A-02-02-02-008-007</t>
  </si>
  <si>
    <t>A-02-02-01-003-005</t>
  </si>
  <si>
    <t>A-02-02-01-002-008</t>
  </si>
  <si>
    <t>A-02-02-02-009-003</t>
  </si>
  <si>
    <t>A-02-02-02-008-009</t>
  </si>
  <si>
    <t>A-02-02-02-007-001</t>
  </si>
  <si>
    <t>A-02-02-02-008-005</t>
  </si>
  <si>
    <t>A-02-02-02-006-003</t>
  </si>
  <si>
    <t>A-02-02-02-008-004</t>
  </si>
  <si>
    <t>A-02-01-01-004-005</t>
  </si>
  <si>
    <t>A-02-02-02-009-007</t>
  </si>
  <si>
    <t>A-05-01-02-007-003</t>
  </si>
  <si>
    <t>A-05-01-02-008-003</t>
  </si>
  <si>
    <t>A-05-01-02-008-003-20</t>
  </si>
  <si>
    <t>A-02-02-01-003-008</t>
  </si>
  <si>
    <t>RUBRO</t>
  </si>
  <si>
    <t>NOMBRE</t>
  </si>
  <si>
    <t>A-02-01-01-003-008</t>
  </si>
  <si>
    <t>MUEBLES, INSTRUMENTOS MUSICALES, ARTÍCULOS DE DEPORTE Y ANTIGÜEDADES</t>
  </si>
  <si>
    <t>MAQUINARIA DE OFICINA, CONTABILIDAD E INFORMÁTICA</t>
  </si>
  <si>
    <t>A-02-01-01-004-007</t>
  </si>
  <si>
    <t>EQUIPO Y APARATOS DE RADIO, TELEVISIÓN Y COMUNICACIONES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</si>
  <si>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</si>
  <si>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</si>
  <si>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</si>
  <si>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</si>
  <si>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</si>
  <si>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A-02-02-02-006-007</t>
  </si>
  <si>
    <t>OTROS PRODUCTOS QUÍMICOS; FIBRAS ARTIFICIALES (O FIBRAS INDUSTRIALES HECHAS POR EL HOMBRE)</t>
  </si>
  <si>
    <t>OTROS BIENES TRANSPORTABLES N.C.P.</t>
  </si>
  <si>
    <t>ALOJAMIENTO; SERVICIOS DE SUMINISTROS DE COMIDAS Y BEBIDAS</t>
  </si>
  <si>
    <t>A-02-02-02-006-004</t>
  </si>
  <si>
    <t>SERVICIOS DE TRANSPORTE DE PASAJEROS</t>
  </si>
  <si>
    <t>SERVICIOS DE APOYO AL TRANSPORTE</t>
  </si>
  <si>
    <t>SERVICIOS POSTALES Y DE MENSAJERÍA</t>
  </si>
  <si>
    <t>A-02-02-02-006-009</t>
  </si>
  <si>
    <t>SERVICIOS DE DISTRIBUCIÓN DE ELECTRICIDAD, GAS Y AGUA (POR CUENTA PROPIA)</t>
  </si>
  <si>
    <t>SERVICIOS FINANCIEROS Y SERVICIOS CONEXOS</t>
  </si>
  <si>
    <t>A-02-02-02-007-002</t>
  </si>
  <si>
    <t>SERVICIOS INMOBILIARIOS</t>
  </si>
  <si>
    <t>SERVICIOS DE ARRENDAMIENTO O ALQUILER SIN OPERARIO</t>
  </si>
  <si>
    <t>SERVICIOS JURÍDICOS Y CONTABLES</t>
  </si>
  <si>
    <t>A-02-02-02-008-003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</si>
  <si>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</si>
  <si>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</si>
  <si>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</si>
  <si>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</si>
  <si>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OTROS SERVICIOS DE FABRICACIÓN; SERVICIOS DE EDICIÓN, IMPRESIÓN Y REPRODUCCIÓN; SERVICIOS DE RECUPERACIÓN DE MATERIALES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</si>
  <si>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</si>
  <si>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</si>
  <si>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</si>
  <si>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SERVICIOS DE ESPARCIMIENTO, CULTURALES Y DEPORTIVOS</t>
  </si>
  <si>
    <t>OTROS SERVICIOS</t>
  </si>
  <si>
    <t>A-02-02-02-010</t>
  </si>
  <si>
    <t>VIÁTICOS DE LOS FUNCIONARIOS EN COMISIÓN</t>
  </si>
  <si>
    <t>A-05-01-02-007-001</t>
  </si>
  <si>
    <t>PRODUCTO</t>
  </si>
  <si>
    <t>Mes estimado de presentación de ofertas</t>
  </si>
  <si>
    <t>Mes de registro del contrato</t>
  </si>
  <si>
    <t>Duración estimada del contrato</t>
  </si>
  <si>
    <t>Duración</t>
  </si>
  <si>
    <t>Unidad de tiempo</t>
  </si>
  <si>
    <t>¿Se requieren vigencias futuras?</t>
  </si>
  <si>
    <t>Contratación régimen especial - Régimen especial</t>
  </si>
  <si>
    <t>Contratación régimen especial (con ofertas)  - Régimen especial</t>
  </si>
  <si>
    <t>Febrero</t>
  </si>
  <si>
    <t>Seléccion abreviada - acuerdo marco</t>
  </si>
  <si>
    <t>Marzo</t>
  </si>
  <si>
    <t xml:space="preserve">Contratación directa - Contratos interadministrativos </t>
  </si>
  <si>
    <t>Abril</t>
  </si>
  <si>
    <t xml:space="preserve">Contratación directa - Prestación de servicios profesionales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</si>
  <si>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</si>
  <si>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</si>
  <si>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</si>
  <si>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</si>
  <si>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</si>
  <si>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</si>
  <si>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</si>
  <si>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</si>
  <si>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Propios - 20 - Ingresos corrientes</t>
  </si>
  <si>
    <t>Propios - 21 - Otros recursos de tesorería</t>
  </si>
  <si>
    <t>SI</t>
  </si>
  <si>
    <t>N/A</t>
  </si>
  <si>
    <t>No solicitadas</t>
  </si>
  <si>
    <t>Solicitadas</t>
  </si>
  <si>
    <t>Aprobadas</t>
  </si>
  <si>
    <t>Objetivo_General_Proyecto</t>
  </si>
  <si>
    <t>Reponsable</t>
  </si>
  <si>
    <t>Código_pptal</t>
  </si>
  <si>
    <t>Total</t>
  </si>
  <si>
    <t xml:space="preserve">Fortalecer la interaccion y empoderamiento ciudadano a traves de la habilitacion de servicios digitales </t>
  </si>
  <si>
    <t>Aumentar la percepcion de la ciudadania frente a los productos y servicios prestados por la UPME</t>
  </si>
  <si>
    <t>Fortalecer el uso de la informacion territorial en las dinamicas de la planeacion del sector mineroenergetico.</t>
  </si>
  <si>
    <t>PROY.INV</t>
  </si>
  <si>
    <t>Mantener y fortalecer el modelo Operativo de TI</t>
  </si>
  <si>
    <t>Robustecer el nivel de madurez de la estrategia de infraestructura y soluciones en la nube</t>
  </si>
  <si>
    <t>Planificar y coordinar la apropiación e implementación del MIPG</t>
  </si>
  <si>
    <t>Realizar la implementación de un esquema organizativo y de gobernabilidad para la gestión del conocimiento</t>
  </si>
  <si>
    <t>Diseñar y ejecutar el plan de fortalecimiento de competencias técnicas especializadas para la planeación minero energética</t>
  </si>
  <si>
    <t>Configurar entornos de aprendizaje, intercambio y difusión de conocimiento asociados a prácticas clave de la entidad y su información minero energética, entre los servidores públicos y los grupos de valor</t>
  </si>
  <si>
    <t>1 - DOCUMENTOS DE PLANEACIÓN</t>
  </si>
  <si>
    <t>OBJ_1_1</t>
  </si>
  <si>
    <t>ACT_1_1_1_1</t>
  </si>
  <si>
    <t>OBJ_1_2</t>
  </si>
  <si>
    <t>ACT_1_1_1_2</t>
  </si>
  <si>
    <t>OBJ_2_1</t>
  </si>
  <si>
    <t>ACT_1_2_1_1</t>
  </si>
  <si>
    <t>OBJ_2_2</t>
  </si>
  <si>
    <t>ACT_1_2_1_2</t>
  </si>
  <si>
    <t>1 - DOCUMENTOS DE LINEAMIENTOS TÉCNICOS</t>
  </si>
  <si>
    <t>OBJ_3_1</t>
  </si>
  <si>
    <t>ACT_2_1_1_1</t>
  </si>
  <si>
    <t>OBJ_3_2</t>
  </si>
  <si>
    <t>ACT_2_1_1_2</t>
  </si>
  <si>
    <t>OBJ_4_1</t>
  </si>
  <si>
    <t>1 - SERVICIO DE DIVULGACIÓN DEL SECTOR MINERO ENERGÉTICO</t>
  </si>
  <si>
    <t>OBJ_5_1</t>
  </si>
  <si>
    <t>OBJ_5_2</t>
  </si>
  <si>
    <t>ACT_3_1_1_1</t>
  </si>
  <si>
    <t>ACT_3_1_1_2</t>
  </si>
  <si>
    <t>1 - SERVICIOS DE APOYO PARA LA GESTIÓN DE PROCESOS DE PARTICIPACIÓN, COLABORACIÓN, Y TRANSPARENCIA DEL SECTOR MINERO ENERGÉTICO</t>
  </si>
  <si>
    <t>1 - DOCUMENTO PARA LA PLANEACIÓN ESTRATÉGICA EN TI</t>
  </si>
  <si>
    <t>1 - SERVICIOS TECNOLÓGICOS</t>
  </si>
  <si>
    <t>OBJ_6_2</t>
  </si>
  <si>
    <t>ACT_3_2_1_1</t>
  </si>
  <si>
    <t>1 - SERVICIOS DE INFORMACIÓN IMPLEMENTADOS</t>
  </si>
  <si>
    <t>ACT_3_2_1_2</t>
  </si>
  <si>
    <t>OBJ_7_1</t>
  </si>
  <si>
    <t>ACT_4_1_1_1</t>
  </si>
  <si>
    <t>ACT_4_1_1_2</t>
  </si>
  <si>
    <t>OBJ_7_2</t>
  </si>
  <si>
    <t>OBJ_8_1</t>
  </si>
  <si>
    <t>OBJ_8_2</t>
  </si>
  <si>
    <t>OBJ_9_1</t>
  </si>
  <si>
    <t>OBJ_9_2</t>
  </si>
  <si>
    <t>ACT_5_1_1_1</t>
  </si>
  <si>
    <t>ACT_5_2_1_1</t>
  </si>
  <si>
    <t>ACT_6_2_1_1</t>
  </si>
  <si>
    <t>ACT_6_2_1_2</t>
  </si>
  <si>
    <t>ACT_7_1_1_1</t>
  </si>
  <si>
    <t>ACT_7_1_1_2</t>
  </si>
  <si>
    <t>ACT_7_2_1_1</t>
  </si>
  <si>
    <t>ACT_7_2_1_2</t>
  </si>
  <si>
    <t>ACT_8_1_1_1</t>
  </si>
  <si>
    <t>ACT_8_1_1_2</t>
  </si>
  <si>
    <t>ACT_8_2_1_1</t>
  </si>
  <si>
    <t>ACT_8_2_1_2</t>
  </si>
  <si>
    <t>ACT_9_1_1_1</t>
  </si>
  <si>
    <t>ACT_9_1_1_2</t>
  </si>
  <si>
    <t>ACT_9_2_1_1</t>
  </si>
  <si>
    <t>ACT_9_2_1_2</t>
  </si>
  <si>
    <t>ACT_9_2_2_1</t>
  </si>
  <si>
    <t>C-2199 1900-5</t>
  </si>
  <si>
    <t>C-2199 1900-4</t>
  </si>
  <si>
    <t>C-2106-1900-10</t>
  </si>
  <si>
    <t>Objetivo especifico del proyecto de inversión</t>
  </si>
  <si>
    <t>Descripción u objeto contractual</t>
  </si>
  <si>
    <t>Nombre, cargo, teléfono y correo electrónico del responsable</t>
  </si>
  <si>
    <t>Incrementar la participación de los usuarios en el desarrollo del modelo energético y de la infraestructura energética.</t>
  </si>
  <si>
    <t>Fortalecimiento de la planeación para reducir las limitaciones en la prestación del servicio de energía eléctrica y la atención plena de la demanda nacional.</t>
  </si>
  <si>
    <t>Reducir desde el planeamiento las limitaciones en la prestación del servicio de energía eléctrica en el territorio nacional.</t>
  </si>
  <si>
    <t>Mejoramiento de la planeación del abastecimiento y confiabilidad del subsector de hidrocarburos a nivel nacional</t>
  </si>
  <si>
    <t>Mitigar las restricciones en el abastecimiento de hidrocarburos.</t>
  </si>
  <si>
    <t>Fortalecer al sector energético en la planificación de la atención de la demanda energética nacional y la transición energética justa.</t>
  </si>
  <si>
    <t>Fortalecimiento de la planeación para el desarrollo minero responsable con los territorios en el marco de la transición energética a nivel nacional</t>
  </si>
  <si>
    <t>Optimizar la planeación para el desarrollo minero responsable con los territorios en el marco de la transición energética.</t>
  </si>
  <si>
    <t>Fortalecimiento de los servicios digitales aumentando la capacidad para la transformación digital e interacción con el ciudadano</t>
  </si>
  <si>
    <t>Fortalecimiento de la percepción de la ciudadanía frente a los productos y servicios prestados por la UPME nacional</t>
  </si>
  <si>
    <t>Fortalecimiento del levantamiento, gestión y apropiación de la información para la planeación del sector minero energético con enfoque territorial nacional</t>
  </si>
  <si>
    <t>C-2102-1900-5</t>
  </si>
  <si>
    <t>C-2102-1900-6</t>
  </si>
  <si>
    <t>C-2103-1900-2</t>
  </si>
  <si>
    <t>C-2106-1900-13</t>
  </si>
  <si>
    <t>C-2106-1900-12</t>
  </si>
  <si>
    <t>OFICINA ASESORA DE PLANEACIÓN</t>
  </si>
  <si>
    <t>DIRECCIÓN GENERAL - ENFOQUE TERRITORIAL</t>
  </si>
  <si>
    <t>Inversión</t>
  </si>
  <si>
    <t>Funcionamiento</t>
  </si>
  <si>
    <t>Nombre_del_Proyecto</t>
  </si>
  <si>
    <t>1 - Mejorar la representatividad en la información de la participación de los sectores económicos en el consumo de energía.</t>
  </si>
  <si>
    <t>Diagnóstico</t>
  </si>
  <si>
    <t>2 - Desarrollar la capacidad instalada en la planificación estratégica de la atención de la demanda.</t>
  </si>
  <si>
    <t>Documento de planeación preliminar</t>
  </si>
  <si>
    <t>3 - Fomentar la articulación de la política pública, el marco regulatorio y la visión de gobierno.</t>
  </si>
  <si>
    <t>Divulgación</t>
  </si>
  <si>
    <t>2 - DOCUMENTOS DE PLANEACIÓN</t>
  </si>
  <si>
    <t>1 - SERVICIO DE ASISTENCIA TÉCNICA</t>
  </si>
  <si>
    <t>Documento metodológico preliminar</t>
  </si>
  <si>
    <t>1 - Mejorar la capacidad de los interesados en formular proyectos de inversión en el sector energético.</t>
  </si>
  <si>
    <t>2 - SERVICIO DE ASISTENCIA TÉCNICA</t>
  </si>
  <si>
    <t>Documento metodológico validado</t>
  </si>
  <si>
    <t>2 - DOCUMENTOS DE LINEAMIENTOS TÉCNICOS</t>
  </si>
  <si>
    <t>Documento con la descripción de procesos, métodos y herramientas</t>
  </si>
  <si>
    <t>Documento con los resultados de las validaciones</t>
  </si>
  <si>
    <t>1 - DOCUMENTOS DE LINEAMIENTOS TÉCNICOS - PARA EL DESARROLLO DEL SECTOR DE HIDROCARBUROS</t>
  </si>
  <si>
    <t>Documento de planeación validado</t>
  </si>
  <si>
    <t>4 - DOCUMENTOS DE PLANEACIÓN</t>
  </si>
  <si>
    <t>2 - DOCUMENTOS METODOLÓGICOS</t>
  </si>
  <si>
    <t>5 - DOCUMENTOS DE PLANEACIÓN</t>
  </si>
  <si>
    <t>1 - SERVICIO DE IMPLEMENTACIÓN SISTEMAS DE GESTIÓN</t>
  </si>
  <si>
    <t>3 - DOCUMENTOS METODOLÓGICOS</t>
  </si>
  <si>
    <t>1 - SERVICIO DE EDUCACIÓN INFORMAL PARA LA GESTIÓN ADMINISTRATIVA</t>
  </si>
  <si>
    <t>Desarrollar herramientas para el análisis, proyección y divulgación de la información minera</t>
  </si>
  <si>
    <t>Identificar e incorporar variables sociales, ambientales y territoriales en los documentos de planeación minero energética</t>
  </si>
  <si>
    <t>Definir e implementar lineamientos articulados de gestión institucional con enfoque territorial ambiental y social</t>
  </si>
  <si>
    <t>Diseñar la estrategia de comunicación y participación con actores, territorio y sector, que mejoren el relacionamiento con dichos actores bajo el Enfoque Territorial</t>
  </si>
  <si>
    <t>Implementar la estrategia de comunicación y participación con actores, territorio y sector, que mejoren el relacionamiento con dichos actores bajo el Enfoque Territorial</t>
  </si>
  <si>
    <t>ACT_9_1_2_1</t>
  </si>
  <si>
    <t>ACT_9_1_2_2</t>
  </si>
  <si>
    <t>ACT_9_2_2_2</t>
  </si>
  <si>
    <t>Vo. Bo. GIT Financiero (Para recursos de Funcionamiento)</t>
  </si>
  <si>
    <t>Enero</t>
  </si>
  <si>
    <t>Dias</t>
  </si>
  <si>
    <t>Contratación directa.</t>
  </si>
  <si>
    <t>N.A.</t>
  </si>
  <si>
    <t>VoBo -GIT Gestión Contractual</t>
  </si>
  <si>
    <t>NA</t>
  </si>
  <si>
    <t>NO</t>
  </si>
  <si>
    <t xml:space="preserve">SI </t>
  </si>
  <si>
    <t>Nombre de quien elaboró la solicitud</t>
  </si>
  <si>
    <t>¿El ítem afectado tiene CDP?</t>
  </si>
  <si>
    <t>Formato
Solicitud de modificación Plan Anual de Adquisiciones</t>
  </si>
  <si>
    <r>
      <rPr>
        <b/>
        <sz val="11"/>
        <color theme="1"/>
        <rFont val="Verdana"/>
        <family val="2"/>
      </rPr>
      <t xml:space="preserve">Código: </t>
    </r>
    <r>
      <rPr>
        <sz val="11"/>
        <color theme="1"/>
        <rFont val="Verdana"/>
        <family val="2"/>
      </rPr>
      <t>F-DE-05</t>
    </r>
  </si>
  <si>
    <t>No. del radicado o del borrador de la solicitud de reducción o anulación</t>
  </si>
  <si>
    <t xml:space="preserve"> </t>
  </si>
  <si>
    <t>TOTALES</t>
  </si>
  <si>
    <t>¿El CDP requiere reducción o anulación?</t>
  </si>
  <si>
    <t>Valor  total estimado</t>
  </si>
  <si>
    <t>Valor estimado en la Vigencia actual</t>
  </si>
  <si>
    <t>Producto / Entregable del proyecto de inversión</t>
  </si>
  <si>
    <t>C-2106-1900-12-40302A-2106003-02</t>
  </si>
  <si>
    <t>Administar de manera eficiente el Software a nivel Institucional, de cara a la mejora de los productos y servicios prestados a la ciudadanía</t>
  </si>
  <si>
    <t>Actividad / Entregable del proyecto de inversión</t>
  </si>
  <si>
    <t>Fecha</t>
  </si>
  <si>
    <t>Rubro:</t>
  </si>
  <si>
    <t>Nombre del proyecto de inversión:</t>
  </si>
  <si>
    <t>Objetivo general del proyecto de inversión:</t>
  </si>
  <si>
    <t>OFICINA DE TECNOLOGÍAS DE LA INFORMACIÓN</t>
  </si>
  <si>
    <t>SUBDIRECCIÓN DE GESTIÓN DE LA INFORMACIÓN</t>
  </si>
  <si>
    <t>Mejoramiento de la participación ciudadana en el modelo energético y de infraestructura energética, en el marco de la transición energética justa a nivel  nacional</t>
  </si>
  <si>
    <t>Fortalecimiento del sector en la planificación de la atención de la demanda energética nacional y la transición energética justa a nivel nacional</t>
  </si>
  <si>
    <t>C-2106-1900-13-40302B-2106003-02</t>
  </si>
  <si>
    <t>C-2106-1900-13-40302B-2106005-02</t>
  </si>
  <si>
    <t>C-2106-1900-13-40302B-2106010-02</t>
  </si>
  <si>
    <t>C-2102-1900-6-40301C-2102009-02</t>
  </si>
  <si>
    <t>C-2102-1900-6-40301C-2102071-02</t>
  </si>
  <si>
    <t>Estructurar los documentos técnicos y jurídicos para los procesos de convocatorias y subastas</t>
  </si>
  <si>
    <t>Monitorear los resultados e impactos de los proyectos en ejecución de los procesos de convocatorias y subastas</t>
  </si>
  <si>
    <t>C-2102-1900-5-53106A-2102008-02</t>
  </si>
  <si>
    <t>C-2102-1900-5-53106A-2102071-02</t>
  </si>
  <si>
    <t>Capacitar interesados en la presentación de proyectos de inversión</t>
  </si>
  <si>
    <t>Capacitar organizaciones y usuarios en general en las regiones</t>
  </si>
  <si>
    <t>C-2103-1900-2-40301B-2103026-02</t>
  </si>
  <si>
    <t>C-2103-1900-2-40301B-2103025-02</t>
  </si>
  <si>
    <t>C-2106-1900-12-40302A-2106019-02</t>
  </si>
  <si>
    <t>C-2106-1900-10-53105E-2106005-02</t>
  </si>
  <si>
    <t>C-2106-1900-10-53105E-2106022-02</t>
  </si>
  <si>
    <t>C-2199-1900-5-53105B-2199066-02</t>
  </si>
  <si>
    <t>Definir y estructurar las acciones tendientes a la apropiación e implementación de la politica de Gobierno Digital</t>
  </si>
  <si>
    <t>C-2199-1900-5-53105B-2199067-02</t>
  </si>
  <si>
    <t>C-2199-1900-5-53105B-2199065-02</t>
  </si>
  <si>
    <t>Identificar y apropiar soluciones de TI</t>
  </si>
  <si>
    <t>C-2199-1900-4-53105B-2199062-02</t>
  </si>
  <si>
    <t>Realizar acciones que faciliten la articulación de los instrumentos de planeación, de cara a la mejora de los productos y servicios prestados a la ciudadanía</t>
  </si>
  <si>
    <t>C-2199-1900-4-53105B-2199056-02</t>
  </si>
  <si>
    <t>Realizar la formulación de políticas, estrategias, proyectos y planes encaminadas a lograr los objetivos institucionales en desarrollo de su misión</t>
  </si>
  <si>
    <t>C-2199-1900-4-53105B-2199060-02</t>
  </si>
  <si>
    <t>C-2199-1900-4-53105B-2199057-02</t>
  </si>
  <si>
    <t>Identificar y caracterizar las estrategias y/o mecanismos para la generación, organización y apropiación del conocimiento</t>
  </si>
  <si>
    <t>PROY</t>
  </si>
  <si>
    <t>PROD</t>
  </si>
  <si>
    <t>PROY_1</t>
  </si>
  <si>
    <t>PROY_2</t>
  </si>
  <si>
    <t>PROY_3</t>
  </si>
  <si>
    <t>PROY_4</t>
  </si>
  <si>
    <t>PROY_5</t>
  </si>
  <si>
    <t>PROY_6</t>
  </si>
  <si>
    <t>PROY_7</t>
  </si>
  <si>
    <t>PROY_8</t>
  </si>
  <si>
    <t>OBJ</t>
  </si>
  <si>
    <t>PROD_1_1_1</t>
  </si>
  <si>
    <t>PROD_1_1_2</t>
  </si>
  <si>
    <t>PROD_2_1_1</t>
  </si>
  <si>
    <t>PROD_3_1_1</t>
  </si>
  <si>
    <t>PROD_3_2_1</t>
  </si>
  <si>
    <t>PROD_4_1_1</t>
  </si>
  <si>
    <t>PROD_5_1_1</t>
  </si>
  <si>
    <t>PROD_5_2_1</t>
  </si>
  <si>
    <t>PROD_6_2_1</t>
  </si>
  <si>
    <t>PROD_7_1_1</t>
  </si>
  <si>
    <t>PROD_7_2_1</t>
  </si>
  <si>
    <t>PROD_8_1_1</t>
  </si>
  <si>
    <t>PROD_9_1_1</t>
  </si>
  <si>
    <t>PROD_9_1_2</t>
  </si>
  <si>
    <t>OBJETIVO_ESPECIFICO</t>
  </si>
  <si>
    <t>ACT</t>
  </si>
  <si>
    <t>ACT_1_1_2_1</t>
  </si>
  <si>
    <t>ACT_1_1_2_2</t>
  </si>
  <si>
    <t>ACT_1_2_2_1</t>
  </si>
  <si>
    <t>ACT_1_2_2_2</t>
  </si>
  <si>
    <t>ACT_1_2_2_3</t>
  </si>
  <si>
    <t>ACT_2_1_1_3</t>
  </si>
  <si>
    <t>ACT_2_2_1_1</t>
  </si>
  <si>
    <t>ACT_2_2_1_2</t>
  </si>
  <si>
    <t>ACT_2_2_1_3</t>
  </si>
  <si>
    <t>ACT_2_3_1_1</t>
  </si>
  <si>
    <t>ACT_2_3_1_2</t>
  </si>
  <si>
    <t>ACT_4_1_2_1</t>
  </si>
  <si>
    <t>ACT_4_1_2_2</t>
  </si>
  <si>
    <t>ACT_6_2_1_3</t>
  </si>
  <si>
    <t>ACT_6_3_1_1</t>
  </si>
  <si>
    <t>ACT_6_3_1_2</t>
  </si>
  <si>
    <t>ACT_6_3_1_3</t>
  </si>
  <si>
    <t>ACT_8_3_1_1</t>
  </si>
  <si>
    <t>ACTIVIDAD-ENTREGABLE</t>
  </si>
  <si>
    <t>CCP_1</t>
  </si>
  <si>
    <t>CCP_2</t>
  </si>
  <si>
    <t>CCP_3</t>
  </si>
  <si>
    <t>CCP_4</t>
  </si>
  <si>
    <t>CCP_5</t>
  </si>
  <si>
    <t>CCP_6</t>
  </si>
  <si>
    <t>CCP_7</t>
  </si>
  <si>
    <t>CCP_8</t>
  </si>
  <si>
    <t>CCP_9</t>
  </si>
  <si>
    <t>CCP_10</t>
  </si>
  <si>
    <t>CCP_11</t>
  </si>
  <si>
    <t>CCP_12</t>
  </si>
  <si>
    <t>CCP_13</t>
  </si>
  <si>
    <t>CCP_14</t>
  </si>
  <si>
    <t>CCP_15</t>
  </si>
  <si>
    <t>CCP_16</t>
  </si>
  <si>
    <t>CCP_17</t>
  </si>
  <si>
    <t>CCP_18</t>
  </si>
  <si>
    <t>CCP_19</t>
  </si>
  <si>
    <t>CCP_20</t>
  </si>
  <si>
    <t>CCP_21</t>
  </si>
  <si>
    <t>CCP_22</t>
  </si>
  <si>
    <t>CCP_23</t>
  </si>
  <si>
    <t>CCP_24</t>
  </si>
  <si>
    <t>FORMULA PARA INDIRECTO PRY.INV</t>
  </si>
  <si>
    <t>Mes</t>
  </si>
  <si>
    <t xml:space="preserve">Compromisos </t>
  </si>
  <si>
    <t>Obligaciones</t>
  </si>
  <si>
    <t>Nombre de quien revisa</t>
  </si>
  <si>
    <t>Compromiso</t>
  </si>
  <si>
    <t>Obligación</t>
  </si>
  <si>
    <t>Dependencia Responsable:</t>
  </si>
  <si>
    <t>No. del Ítem</t>
  </si>
  <si>
    <t>Validador de Totales</t>
  </si>
  <si>
    <t>Recurso_20</t>
  </si>
  <si>
    <t>INDIRECTO PARA RECURSOS</t>
  </si>
  <si>
    <t>Recurso_20y21</t>
  </si>
  <si>
    <t>DEPENDENCIA</t>
  </si>
  <si>
    <t>Y($H$9=LISTAS!$B$14;$H$11&lt;&gt;LISTAS!$B$15;$H$11&lt;&gt;LISTAS!$B$16)</t>
  </si>
  <si>
    <t>No. de la solicitud de reducción o anulación</t>
  </si>
  <si>
    <t>Vo. Bo. Oficina Asesora de Planeación (Para recursos de Inversión)</t>
  </si>
  <si>
    <r>
      <t>II. Modificaciones de tipo presupuestal (</t>
    </r>
    <r>
      <rPr>
        <b/>
        <u/>
        <sz val="11"/>
        <color theme="1"/>
        <rFont val="Verdana"/>
        <family val="2"/>
      </rPr>
      <t>Si necesita mas filas, desoculte a partir de la fila 30</t>
    </r>
    <r>
      <rPr>
        <b/>
        <sz val="11"/>
        <color theme="1"/>
        <rFont val="Verdana"/>
        <family val="2"/>
      </rPr>
      <t>)</t>
    </r>
  </si>
  <si>
    <r>
      <t>IV. Creación de líneas nuevas (</t>
    </r>
    <r>
      <rPr>
        <b/>
        <u/>
        <sz val="11"/>
        <color rgb="FF000000"/>
        <rFont val="Verdana"/>
        <family val="2"/>
      </rPr>
      <t>Si necesita mas filas, desoculte a partir de la fila 68</t>
    </r>
    <r>
      <rPr>
        <b/>
        <sz val="11"/>
        <color rgb="FF000000"/>
        <rFont val="Verdana"/>
        <family val="2"/>
      </rPr>
      <t>)</t>
    </r>
  </si>
  <si>
    <t>Implementación de una solución integral para el acceso a los datos y a la información oportuna y de calidad del sector minero energético a nivel nacional</t>
  </si>
  <si>
    <t>Facilitar el acceso a la ciudadanía y a los grupos de valor a los datos y la información oportuna y de calidad del sector minero energético.</t>
  </si>
  <si>
    <t>C-2106-1900-14</t>
  </si>
  <si>
    <t>1 - Fortalecer la implementación de la política de gobierno de datos y gestión de información del sector minero energético.</t>
  </si>
  <si>
    <t>2 - Mejorar la calidad de la información producida por el sector minero energético.</t>
  </si>
  <si>
    <t>3 - Implementar una adecuada estrategia de comunicación y divulgación de la información del sector minero energético.</t>
  </si>
  <si>
    <t>PRO_1_1_1</t>
  </si>
  <si>
    <t xml:space="preserve">1 - DOCUMENTOS METODOLÓGICOS </t>
  </si>
  <si>
    <t>ACT_1_1_1_3</t>
  </si>
  <si>
    <t>1 - Aumentar señales de expansión y cobertura del servicio de energía eléctrica.</t>
  </si>
  <si>
    <t>PRO_1_1_2</t>
  </si>
  <si>
    <t>2 - Aumentar la oportunidad en la definición de obras y ejecución de los procesos de convocatorias.</t>
  </si>
  <si>
    <t>ACT_1_2_1_3</t>
  </si>
  <si>
    <t>2 - Mejorar caracterización socio económica de los territorios en su desarrollo energético.</t>
  </si>
  <si>
    <t>OBJ_1_3</t>
  </si>
  <si>
    <t>PRO_1_1_3</t>
  </si>
  <si>
    <t>ACT_1_1_3_1</t>
  </si>
  <si>
    <t>1 - Fortalecer la planificación de la oferta de hidrocarburos.</t>
  </si>
  <si>
    <t>1- DOCUMENTOS DE PLANEACIÓN (2102009) PLAN DE ENERGIZACIÓN RURAL SOSTENIBLE</t>
  </si>
  <si>
    <t>ACT_1_1_3_2</t>
  </si>
  <si>
    <t>C-2102-1900-5-53106A-2102009-02</t>
  </si>
  <si>
    <t>2 - Reducir limitaciones que afecten la expansión de infraestructura de suministro de hidrocarburos en el tiempo.</t>
  </si>
  <si>
    <t xml:space="preserve">1 - DOCUMENTOS DE PLANEACIÓN ESTRATÉGICA DEL SECTOR DE HIDROCARBUROS </t>
  </si>
  <si>
    <t>PRO_2_1_1</t>
  </si>
  <si>
    <t>1 - Fortalecer la articulación de las entidades del sector en la formulación, ejecución y seguimiento de la planeación minera.</t>
  </si>
  <si>
    <t>2 - Ampliar el conocimiento de los encadenamientos productivos asociados a la actividad minera por parte de los actores del sector.</t>
  </si>
  <si>
    <t>3 - DOCUMENTOS DE LINEAMIENTOS TÉCNICOS</t>
  </si>
  <si>
    <t>PRO_2_1_2</t>
  </si>
  <si>
    <t>ACT_2_1_2_1</t>
  </si>
  <si>
    <t>C-2106-1900-12-40302A-2106010-02</t>
  </si>
  <si>
    <t>3 - Fortalecer la gestión integral de la información de la planeación minera.</t>
  </si>
  <si>
    <t>ACT_2_1_2_2</t>
  </si>
  <si>
    <t>1 - Incluir el uso de las particularidades propias de cada territorio en la planeación minero energética.</t>
  </si>
  <si>
    <t xml:space="preserve">2 - DOCUMENTOS DE INVESTIGACIÓN </t>
  </si>
  <si>
    <t>PRO_3_1_1</t>
  </si>
  <si>
    <t>C-2106-1900-12-40302A-2106002-02</t>
  </si>
  <si>
    <t>2 - Fortalecer el conocimiento de la población y el territorio en cuanto a la dinámica de la planeación minero energética.</t>
  </si>
  <si>
    <t>1 - Incrementar el desarrollo de los habilitadores transversales de la política de gobierno digital.</t>
  </si>
  <si>
    <t>PRO_3_1_2</t>
  </si>
  <si>
    <t>ACT_3_1_2_1</t>
  </si>
  <si>
    <t>2 - Aumentar la capacidad institucional a nivel de arquitectura tecnológica y de sistemas de información.</t>
  </si>
  <si>
    <t>ACT_3_1_2_2</t>
  </si>
  <si>
    <t>3 - Mejorar la implementación del modelo de Gestión de Información Institucional.</t>
  </si>
  <si>
    <t>Plan de trabajo</t>
  </si>
  <si>
    <t>PRO_3_2_1</t>
  </si>
  <si>
    <t>1 - Mejorar el direccionamiento estratégico y la gestión de los procesos frente a la ciudadanía.</t>
  </si>
  <si>
    <t>2 - Fortalecer la gestión de conocimiento para la planeación minero energética.</t>
  </si>
  <si>
    <t>PRO_4_1_1</t>
  </si>
  <si>
    <t>ACT_4_1_1_3</t>
  </si>
  <si>
    <t>OBJ_4_2</t>
  </si>
  <si>
    <t>PRO_4_2_1</t>
  </si>
  <si>
    <t>ACT_4_2_1_1</t>
  </si>
  <si>
    <t>ACT_4_2_1_2</t>
  </si>
  <si>
    <t>1 - DOCUMENTOS DE LINEAMIENTOS TÉCNICOS PARA EL GOBIERNO DE DATOS Y GESTIÓN DE LA INFORMACIÓN</t>
  </si>
  <si>
    <t>PRO_5_1_1</t>
  </si>
  <si>
    <t>C-2106-1900-14-53105B-2106010-02</t>
  </si>
  <si>
    <t>1 - SERVICIO DE INFORMACIÓN IMPLEMENTADO E INTEROPERADO</t>
  </si>
  <si>
    <t>ACT_5_1_1_2</t>
  </si>
  <si>
    <t>CCP_25</t>
  </si>
  <si>
    <t>C-2106-1900-14-53105B-2106034-02</t>
  </si>
  <si>
    <t>1 - DOCUMENTOS DE LINEAMIENTOS TÉCNICOS PARA LA PRODUCCIÓN DE INFORMACIÓN DEL SECTOR CON ESTÁNDARES DE CALIDAD</t>
  </si>
  <si>
    <t>PRO_5_2_1</t>
  </si>
  <si>
    <t>CCP_26</t>
  </si>
  <si>
    <t>1 - SERVICIO DE INFORMACIÓN ACTUALIZADO PARA EL ANÁLISIS Y TOMA DE DECISIONES ESTRATÉGICAS DEL SECTOR</t>
  </si>
  <si>
    <t>ACT_5_2_1_2</t>
  </si>
  <si>
    <t>CCP_27</t>
  </si>
  <si>
    <t>C-2106-1900-14-53105B-2106033-02</t>
  </si>
  <si>
    <t>1 - SERVICIO DE INFORMACIÓN IMPLEMENTADO PARA LA ACCESIBILIDAD SECTORIAL</t>
  </si>
  <si>
    <t>ACT_5_2_1_3</t>
  </si>
  <si>
    <t>CCP_28</t>
  </si>
  <si>
    <t>C-2106-1900-14-53105B-210603402</t>
  </si>
  <si>
    <t>2 - SERVICIO DE DIVULGACIÓN DEL SECTOR MINERO ENERGÉTICO</t>
  </si>
  <si>
    <t>Documento con el diseño metodológico</t>
  </si>
  <si>
    <t>PRO_5_2_2</t>
  </si>
  <si>
    <t>ACT_5_2_2_1</t>
  </si>
  <si>
    <t>CCP_29</t>
  </si>
  <si>
    <t>C-2106-1900-14-53105B-2106019-02</t>
  </si>
  <si>
    <t>Resultados análisis de información</t>
  </si>
  <si>
    <t>ACT_5_2_2_2</t>
  </si>
  <si>
    <t>OBJ_5_3</t>
  </si>
  <si>
    <t>PRO_5_3_1</t>
  </si>
  <si>
    <t>ACT_5_3_1_1</t>
  </si>
  <si>
    <t>ACT_5_3_1_2</t>
  </si>
  <si>
    <t>Apropiar insumos para el analisis de Mercado Internacional de minerales y sus tendencias a largo plazo</t>
  </si>
  <si>
    <t>ACT_5_3_1_3</t>
  </si>
  <si>
    <t>OBJ_6_1</t>
  </si>
  <si>
    <t>PRO_6_1_1</t>
  </si>
  <si>
    <t>ACT_6_1_1_1</t>
  </si>
  <si>
    <t>ACT_6_1_1_2</t>
  </si>
  <si>
    <t>PRO_6_2_1</t>
  </si>
  <si>
    <t>PRO_7_1_1</t>
  </si>
  <si>
    <t>PRO_7_2_1</t>
  </si>
  <si>
    <t>OBJ_7_3</t>
  </si>
  <si>
    <t>PRO_7_3_1</t>
  </si>
  <si>
    <t>ACT_7_3_1_1</t>
  </si>
  <si>
    <t>Realizar la adopción del modelo de gestión de Información Institucional</t>
  </si>
  <si>
    <t>ACT_7_3_1_2</t>
  </si>
  <si>
    <t>PRO_8_1_1</t>
  </si>
  <si>
    <t xml:space="preserve">Realizar la programación y seguimiento a la ejecución de las políticas, estrategias, los planes y proyectos institucionales </t>
  </si>
  <si>
    <t>PRO_8_1_2</t>
  </si>
  <si>
    <t>ACT_8_1_2_1</t>
  </si>
  <si>
    <t>ACT_8_1_2_2</t>
  </si>
  <si>
    <t>PRO_9_1_1</t>
  </si>
  <si>
    <t>ACT_8_2_2_1</t>
  </si>
  <si>
    <t>PRO_9_1_2</t>
  </si>
  <si>
    <t>ACT_8_2_2_2</t>
  </si>
  <si>
    <t>PRO_10_1_1</t>
  </si>
  <si>
    <t>Diseño técnico y funcional</t>
  </si>
  <si>
    <t>PRO_10_1_2</t>
  </si>
  <si>
    <t>Pruebas y aseguramiento de calidad</t>
  </si>
  <si>
    <t>PRO_10_2_1</t>
  </si>
  <si>
    <t>PRO_10_2_2</t>
  </si>
  <si>
    <t>ACT_9_2_2_3</t>
  </si>
  <si>
    <t>Desarrollo</t>
  </si>
  <si>
    <t>PRO_10_3_1</t>
  </si>
  <si>
    <t>Realizar la recolección y procesamiento de la información</t>
  </si>
  <si>
    <t>PRO_10_3_2</t>
  </si>
  <si>
    <t xml:space="preserve">Desarrollar el proceso de divulgación </t>
  </si>
  <si>
    <t>PROY_9</t>
  </si>
  <si>
    <t>PROY_10</t>
  </si>
  <si>
    <t>OBJ.ESP</t>
  </si>
  <si>
    <t>ACTIVIDAD</t>
  </si>
  <si>
    <t>PRY</t>
  </si>
  <si>
    <t>OBJ. ESP.</t>
  </si>
  <si>
    <t>ACT_8_2_1_3</t>
  </si>
  <si>
    <t>OBJ_10_1</t>
  </si>
  <si>
    <t>OBJ_10_2</t>
  </si>
  <si>
    <t>OBJ_10_3</t>
  </si>
  <si>
    <t>ACT_9_3_1_1</t>
  </si>
  <si>
    <t>ACT_9_3_1_2</t>
  </si>
  <si>
    <t>ACT_9_3_2_1</t>
  </si>
  <si>
    <t>ACT_9_3_2_2</t>
  </si>
  <si>
    <t>Apropiar Insumos para el analisis de Mercado Nacional e internacional de minerales y sus encadenamientos productivos</t>
  </si>
  <si>
    <t>Desarrollar la gestión del conocimiento mediante la generación, producción y validación de los documentos metodológicos para la toma de decisiones en los procesos y actividades de la entidad, asegurando su alineación con las estrategias institucionales</t>
  </si>
  <si>
    <t>PROD_1_1_3</t>
  </si>
  <si>
    <t>PROD_2_1_2</t>
  </si>
  <si>
    <t>PROD_3_1_2</t>
  </si>
  <si>
    <t>PROD_4_2_1</t>
  </si>
  <si>
    <t>PROD_5_2_2</t>
  </si>
  <si>
    <t>PROD_5_3_1</t>
  </si>
  <si>
    <t>PROD_6_1_1</t>
  </si>
  <si>
    <t>PROD_7_3_1</t>
  </si>
  <si>
    <t>PROD_8_1_2</t>
  </si>
  <si>
    <t>PROD_10_1_1</t>
  </si>
  <si>
    <t>PROD_10_1_2</t>
  </si>
  <si>
    <t>PROD_10_2_1</t>
  </si>
  <si>
    <t>PROD_10_2_2</t>
  </si>
  <si>
    <t>PROD_10_3_1</t>
  </si>
  <si>
    <t>PROD_10_3_2</t>
  </si>
  <si>
    <t>TIPOLOGIA DE LA CONTRATACIÓN</t>
  </si>
  <si>
    <t>Prestación de servicios profesionales y/o de apoyo a la gestión</t>
  </si>
  <si>
    <t>Consultoría</t>
  </si>
  <si>
    <t>Estudios</t>
  </si>
  <si>
    <t>Hardware (Equipos de computo o partes físicas)</t>
  </si>
  <si>
    <t>Software - Licencias</t>
  </si>
  <si>
    <t>Software - Suscripciones</t>
  </si>
  <si>
    <t>Software - Nube pública o privada</t>
  </si>
  <si>
    <t>Arrendamientos</t>
  </si>
  <si>
    <t>Mantenimientos y/o mejoras</t>
  </si>
  <si>
    <t>Operador Logístico</t>
  </si>
  <si>
    <t>Tiquetes</t>
  </si>
  <si>
    <t>Viáticos y gastos de viaje</t>
  </si>
  <si>
    <t>Adquisición de bienes y/o servicios (otros)</t>
  </si>
  <si>
    <t>Y($E$28=LISTAS!$C$165;$H$11&lt;&gt;LISTAS!$A$157)</t>
  </si>
  <si>
    <t>Prod. 1</t>
  </si>
  <si>
    <t>Prod. 2</t>
  </si>
  <si>
    <t>Prod. 3</t>
  </si>
  <si>
    <t>Condicional (Dependencia y Objetivo Especifico)</t>
  </si>
  <si>
    <t>Y($E$28=LISTAS!$C$111;$H$11&lt;&gt;LISTAS!$A$105)</t>
  </si>
  <si>
    <t>Y($E$28=LISTAS!$C$135;$H$11&lt;&gt;LISTAS!$A$128)</t>
  </si>
  <si>
    <t>Y($E$28=LISTAS!$C$146;$H$11&lt;&gt;LISTAS!$A$142)</t>
  </si>
  <si>
    <t>Condicional Objetivo Especifico y Producto</t>
  </si>
  <si>
    <t>Obj. 1</t>
  </si>
  <si>
    <t>Obj. 2</t>
  </si>
  <si>
    <t>Obj. 3</t>
  </si>
  <si>
    <t>Prod. 4</t>
  </si>
  <si>
    <t>Prod. 5</t>
  </si>
  <si>
    <t>Prod. 6</t>
  </si>
  <si>
    <t>Condicional Producto y Activividad/Entregable</t>
  </si>
  <si>
    <t>Y($E28=LISTAS!$C$105;$H$11&lt;&gt;LISTAS!$A$105)</t>
  </si>
  <si>
    <t>Y($E28=LISTAS!$C$113;$H$11&lt;&gt;LISTAS!$A$113)</t>
  </si>
  <si>
    <t>Y($E28=LISTAS!$C$117;$H$11&lt;&gt;LISTAS!$A$117)</t>
  </si>
  <si>
    <t>Y($E28=LISTAS!$C$123;$H$11&lt;&gt;LISTAS!$A$123)</t>
  </si>
  <si>
    <t>Y($E28=LISTAS!$C$128;$H$11&lt;&gt;LISTAS!$A$128)</t>
  </si>
  <si>
    <t>Y($E28=LISTAS!$C$138;$H$11&lt;&gt;LISTAS!$A$138)</t>
  </si>
  <si>
    <t>Y($E28=LISTAS!$C$142;$H$11&lt;&gt;LISTAS!$A$142)</t>
  </si>
  <si>
    <t>Y($E28=LISTAS!$C$148;$H$11&lt;&gt;LISTAS!$A$148)</t>
  </si>
  <si>
    <t>Y($E28=LISTAS!$C$152;$H$11&lt;&gt;LISTAS!$A$152)</t>
  </si>
  <si>
    <t>Y($E28=LISTAS!$C$157;$H$11&lt;&gt;LISTAS!$A$157)</t>
  </si>
  <si>
    <t>Y($E28=LISTAS!$C$108;$H$11&lt;&gt;LISTAS!$A$105)</t>
  </si>
  <si>
    <t>Y($E28=LISTAS!$C$115;$H$11&lt;&gt;LISTAS!$A$113)</t>
  </si>
  <si>
    <t>Y($E28=LISTAS!$C$121;$H$11&lt;&gt;LISTAS!$A$117)</t>
  </si>
  <si>
    <t>Y($E28=LISTAS!$C$126;$H$11&lt;&gt;LISTAS!$A$123)</t>
  </si>
  <si>
    <t>Y($E28=LISTAS!$C$130;$H$11&lt;&gt;LISTAS!$A$128)</t>
  </si>
  <si>
    <t>Y($E28=LISTAS!$C$140;$H$11&lt;&gt;LISTAS!$A$138)</t>
  </si>
  <si>
    <t>Y($E28=LISTAS!$C$144;$H$11&lt;&gt;LISTAS!$A$142)</t>
  </si>
  <si>
    <t>Y($E28=LISTAS!$C$161;$H$11&lt;&gt;LISTAS!$A$157)</t>
  </si>
  <si>
    <t>Y($K28=LISTAS!$D$105;$E28&lt;&gt;LISTAS!$C$105)</t>
  </si>
  <si>
    <t>Y($K28=LISTAS!$D$113;$E28&lt;&gt;LISTAS!$C$113)</t>
  </si>
  <si>
    <t>Y($K28=LISTAS!$D$117;$E28&lt;&gt;LISTAS!$C$117)</t>
  </si>
  <si>
    <t>Y($K28=LISTAS!$D$123;$E28&lt;&gt;LISTAS!$C$123)</t>
  </si>
  <si>
    <t>Y($K28=LISTAS!$D$128;$E28&lt;&gt;LISTAS!$C$128)</t>
  </si>
  <si>
    <t>Y($K28=LISTAS!$D$138;$E28&lt;&gt;LISTAS!$C$138)</t>
  </si>
  <si>
    <t>Y($K28=LISTAS!$D$142;$E28&lt;&gt;LISTAS!$C$142)</t>
  </si>
  <si>
    <t>Y($K28=LISTAS!$D$148;$E28&lt;&gt;LISTAS!$C$148)</t>
  </si>
  <si>
    <t>Y($K28=LISTAS!$D$152;$E28&lt;&gt;LISTAS!$C$152)</t>
  </si>
  <si>
    <t>Y($K28=LISTAS!$D$157;$E28&lt;&gt;LISTAS!$C$157)</t>
  </si>
  <si>
    <t>Y($K28=LISTAS!$D$108;$E28&lt;&gt;LISTAS!$C$108)</t>
  </si>
  <si>
    <t>Y($K28=LISTAS!$D$115;$E28&lt;&gt;LISTAS!$C$115)</t>
  </si>
  <si>
    <t>Y($K28=LISTAS!$D$119;$E28&lt;&gt;LISTAS!$C$117)</t>
  </si>
  <si>
    <t>Y($K28=LISTAS!$D$126;$E28&lt;&gt;LISTAS!$C$126)</t>
  </si>
  <si>
    <t>Y($K28=LISTAS!$D$130;$E28&lt;&gt;LISTAS!$C$130)</t>
  </si>
  <si>
    <t>Y($K28=LISTAS!$D$140;$E28&lt;&gt;LISTAS!$C$140)</t>
  </si>
  <si>
    <t>Y($K28=LISTAS!$D$144;$E28&lt;&gt;LISTAS!$C$144)</t>
  </si>
  <si>
    <t>Y($K28=LISTAS!$D$150;$E28&lt;&gt;LISTAS!$C$148)</t>
  </si>
  <si>
    <t>Y($K28=LISTAS!$D$155;$E28&lt;&gt;LISTAS!$C$152)</t>
  </si>
  <si>
    <t>Y($K28=LISTAS!$D$159;$E28&lt;&gt;LISTAS!$C$157)</t>
  </si>
  <si>
    <t>Y($K28=LISTAS!$D$146;$E28&lt;&gt;LISTAS!$C$146)</t>
  </si>
  <si>
    <t>Y($K28=LISTAS!$D$133;$E28&lt;&gt;LISTAS!$C$130)</t>
  </si>
  <si>
    <t>Y($K28=LISTAS!$D$121;$E28&lt;&gt;LISTAS!$C$121)</t>
  </si>
  <si>
    <t>Y($K28=LISTAS!$D$111;$E28&lt;&gt;LISTAS!$C$111)</t>
  </si>
  <si>
    <t>Y($K28=LISTAS!$D$161;$E28&lt;&gt;LISTAS!$C$161)</t>
  </si>
  <si>
    <t>Y($K28=LISTAS!$D$135;$E28&lt;&gt;LISTAS!$C$135)</t>
  </si>
  <si>
    <t>Y($K28=LISTAS!$D$163;$E28&lt;&gt;LISTAS!$C$161)</t>
  </si>
  <si>
    <t>Y($K28=LISTAS!$D$165;$E28&lt;&gt;LISTAS!$C$165)</t>
  </si>
  <si>
    <t>Y($K28=LISTAS!$D$167;$E28&lt;&gt;LISTAS!$C$165)</t>
  </si>
  <si>
    <t>Actividad repetida: Diagnóstico</t>
  </si>
  <si>
    <t>Actividad repetida: Documento de planeación preliminar</t>
  </si>
  <si>
    <t>Actividad repetida: Divulgación</t>
  </si>
  <si>
    <t>Actividad repetida: Documento con la descripción de procesos, métodos y herramientas</t>
  </si>
  <si>
    <t>Actividad repetida: Documento con los resultados de las validaciones</t>
  </si>
  <si>
    <t>Actividad repetida: Documento de planeación validado</t>
  </si>
  <si>
    <t>Actividad repetida: Plan de trabajo</t>
  </si>
  <si>
    <t>Actividad repetida: Diseño técnico y funcional</t>
  </si>
  <si>
    <t>Actividad repetida: Pruebas y aseguramiento de calidad</t>
  </si>
  <si>
    <t>Y($P28=LISTAS!$E$105;$K28&lt;&gt;LISTAS!$D$105;$K28&lt;&gt;LISTAS!$D$108;$K28&lt;&gt;LISTAS!$D$113;$K28&lt;&gt;LISTAS!$D$130)</t>
  </si>
  <si>
    <t>Y($P28=LISTAS!$E$106;$K28&lt;&gt;LISTAS!$D$106;$K28&lt;&gt;LISTAS!$D$123;$K28&lt;&gt;LISTAS!$D$132)</t>
  </si>
  <si>
    <t>Y($P28=LISTAS!$E$107;$K28&lt;&gt;LISTAS!$D$107;$K28&lt;&gt;LISTAS!$D$125;$K28&lt;&gt;LISTAS!$D$127;$K28&lt;&gt;LISTAS!$D$158;$K28&lt;&gt;LISTAS!$D$162)</t>
  </si>
  <si>
    <t>Y($P28=LISTAS!$E$111;$K28&lt;&gt;LISTAS!$D$111;$K28&lt;&gt;LISTAS!$D$119;$K28&lt;&gt;LISTAS!$D$126;$K28&lt;&gt;LISTAS!$D$129;$K28&lt;&gt;LISTAS!$D$161)</t>
  </si>
  <si>
    <t>Y($P28=LISTAS!$E$112;$K28&lt;&gt;LISTAS!$D$112;$K28&lt;&gt;LISTAS!$D$120;$K28&lt;&gt;LISTAS!$D$157)</t>
  </si>
  <si>
    <t>Y($P28=LISTAS!$E$114;$K28&lt;&gt;LISTAS!$D$114;$K28&lt;&gt;LISTAS!$D$122;$K28&lt;&gt;LISTAS!$D$124;$K28&lt;&gt;LISTAS!$D$131)</t>
  </si>
  <si>
    <t>Y($P28=LISTAS!$E$121;$K28&lt;&gt;LISTAS!$D$121;$K28&lt;&gt;LISTAS!$D$128)</t>
  </si>
  <si>
    <t>Y($P28=LISTAS!$E$159;$K28&lt;&gt;LISTAS!$D$159;$K28&lt;&gt;LISTAS!$D$163)</t>
  </si>
  <si>
    <t>Y($P28=LISTAS!$E$160;$K28&lt;&gt;LISTAS!$D$160;$K28&lt;&gt;LISTAS!$D$164;$K28&lt;&gt;LISTAS!$D$166)</t>
  </si>
  <si>
    <t>Y(O($P28=LISTAS!$E$115;$P28=LISTAS!$E$116);$K28&lt;&gt;LISTAS!$D$115)</t>
  </si>
  <si>
    <t>Y(O($P28=LISTAS!$E$117;$P28=LISTAS!$E$118);$K28&lt;&gt;LISTAS!$D$117)</t>
  </si>
  <si>
    <t>Y(O($P28=LISTAS!$E$133;$P28=LISTAS!$E$134);$K28&lt;&gt;LISTAS!$D$133)</t>
  </si>
  <si>
    <t>Y(O($P28=LISTAS!$E$140;$P28=LISTAS!$E$141);$K28&lt;&gt;LISTAS!$D$140)</t>
  </si>
  <si>
    <t>Y(O($P28=LISTAS!$E$138;$P28=LISTAS!$E$139);$K28&lt;&gt;LISTAS!$D$138)</t>
  </si>
  <si>
    <t>Y(O($P28=LISTAS!$E$142;$P28=LISTAS!$E$143);$K28&lt;&gt;LISTAS!$D$142)</t>
  </si>
  <si>
    <t>Y(O($P28=LISTAS!$E$144;$P28=LISTAS!$E$145);$K28&lt;&gt;LISTAS!$D$144)</t>
  </si>
  <si>
    <t>Y(O($P28=LISTAS!$E$146;$P28=LISTAS!$E$147);$K28&lt;&gt;LISTAS!$D$146)</t>
  </si>
  <si>
    <t>Y(O($P28=LISTAS!$E$148;$P28=LISTAS!$E$149);$K28&lt;&gt;LISTAS!$D$148)</t>
  </si>
  <si>
    <t>Y(O($P28=LISTAS!$E$150;$P28=LISTAS!$E$151);$K28&lt;&gt;LISTAS!$D$150)</t>
  </si>
  <si>
    <t>Y(O($P28=LISTAS!$E$152;$P28=LISTAS!$E$153;$P28=LISTAS!$E$154);$K28&lt;&gt;LISTAS!$D$152)</t>
  </si>
  <si>
    <t>Y(O($P28=LISTAS!$E$155;$P28=LISTAS!$E$156);$K28&lt;&gt;LISTAS!$D$155)</t>
  </si>
  <si>
    <t>Y($P28=LISTAS!$E$165;$K28&lt;&gt;LISTAS!$D$165)</t>
  </si>
  <si>
    <t>Y($P28=LISTAS!$E$167;$K28&lt;&gt;LISTAS!$D$167)</t>
  </si>
  <si>
    <t>Y(O($P28=LISTAS!$E$109;$P28=LISTAS!$E$110);$K28&lt;&gt;LISTAS!$D$109)</t>
  </si>
  <si>
    <t>Y(O($P28=LISTAS!$E$135;$P28=LISTAS!$E$136;$P28=LISTAS!$E137);$K28&lt;&gt;LISTAS!$D$135)</t>
  </si>
  <si>
    <t>Redistribución mensual de compromisos y obligaciones de líneas modificadas</t>
  </si>
  <si>
    <r>
      <rPr>
        <b/>
        <sz val="11"/>
        <color theme="1"/>
        <rFont val="Verdana"/>
        <family val="2"/>
      </rPr>
      <t>Versión:</t>
    </r>
    <r>
      <rPr>
        <b/>
        <sz val="11"/>
        <rFont val="Verdana"/>
        <family val="2"/>
      </rPr>
      <t xml:space="preserve"> </t>
    </r>
    <r>
      <rPr>
        <sz val="11"/>
        <rFont val="Verdana"/>
        <family val="2"/>
      </rPr>
      <t>06</t>
    </r>
  </si>
  <si>
    <t>Categoría de la adquisición</t>
  </si>
  <si>
    <r>
      <t>III. Otras modificaciones diferentes a las presupuestales (</t>
    </r>
    <r>
      <rPr>
        <b/>
        <u/>
        <sz val="11"/>
        <color theme="1"/>
        <rFont val="Verdana"/>
        <family val="2"/>
      </rPr>
      <t>Registre el No. del ítem y resalte en amarillo cada  campo modificado; si modifica el mes del registro o la duración del contrato debe reprogramar los compromisos y las obligaciones; si necesita mas filas, desoculte a partir de la fila 53</t>
    </r>
    <r>
      <rPr>
        <b/>
        <sz val="11"/>
        <color theme="1"/>
        <rFont val="Verdana"/>
        <family val="2"/>
      </rPr>
      <t>)</t>
    </r>
  </si>
  <si>
    <t xml:space="preserve">F-DE-012 V.2 </t>
  </si>
  <si>
    <t xml:space="preserve"> 15/03/2024</t>
  </si>
  <si>
    <r>
      <rPr>
        <b/>
        <sz val="11"/>
        <color theme="1"/>
        <rFont val="Verdana"/>
        <family val="2"/>
      </rPr>
      <t>Fecha:</t>
    </r>
    <r>
      <rPr>
        <sz val="11"/>
        <color theme="1"/>
        <rFont val="Verdana"/>
        <family val="2"/>
      </rPr>
      <t xml:space="preserve"> 04/02/2025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</si>
</sst>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"/>
    <numFmt numFmtId="165" formatCode="[$ $]#,##0.00"/>
    <numFmt numFmtId="166" formatCode="&quot;$&quot;\ #,##0"/>
    <numFmt numFmtId="167" formatCode="_-* #,##0_-;\-* #,##0_-;_-* &quot;-&quot;??_-;_-@_-"/>
    <numFmt numFmtId="168" formatCode="mmmm\-yyyy"/>
    <numFmt numFmtId="169" formatCode="_-&quot;$&quot;\ * #,##0.0_-;\-&quot;$&quot;\ * #,##0.0_-;_-&quot;$&quot;\ * &quot;-&quot;??_-;_-@_-"/>
    <numFmt numFmtId="170" formatCode="_(* #,##0.00_);_(* \(#,##0.00\);_(* &quot;-&quot;??_);_(@_)"/>
  </numFmts>
  <fonts count="4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11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2"/>
      <name val="Verdana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12"/>
      <color rgb="FF000000"/>
      <name val="Verdana"/>
      <family val="2"/>
    </font>
    <font>
      <b/>
      <u/>
      <sz val="11"/>
      <color theme="1"/>
      <name val="Verdana"/>
      <family val="2"/>
    </font>
    <font>
      <b/>
      <u/>
      <sz val="11"/>
      <color rgb="FF000000"/>
      <name val="Verdana"/>
      <family val="2"/>
    </font>
    <font>
      <sz val="8"/>
      <color rgb="FF000000"/>
      <name val="Segoe UI"/>
      <family val="2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8"/>
      <color theme="1"/>
      <name val="Verdana"/>
      <family val="2"/>
    </font>
    <font>
      <sz val="8"/>
      <name val="Calibri"/>
      <family val="2"/>
      <scheme val="minor"/>
    </font>
    <font>
      <sz val="10"/>
      <color theme="1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5" fillId="0" borderId="0"/>
    <xf numFmtId="0" fontId="4" fillId="0" borderId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" fontId="11" fillId="0" borderId="0">
      <alignment horizontal="right" vertical="center"/>
    </xf>
    <xf numFmtId="49" fontId="11" fillId="0" borderId="0">
      <alignment horizontal="left" vertical="center"/>
    </xf>
    <xf numFmtId="44" fontId="17" fillId="0" borderId="0" applyFont="0" applyFill="0" applyBorder="0" applyAlignment="0" applyProtection="0"/>
    <xf numFmtId="0" fontId="2" fillId="0" borderId="0"/>
    <xf numFmtId="170" fontId="2" fillId="0" borderId="0" applyFont="0" applyFill="0" applyBorder="0" applyAlignment="0" applyProtection="0"/>
  </cellStyleXfs>
  <cellXfs count="305">
    <xf numFmtId="0" fontId="0" fillId="0" borderId="0" xfId="0"/>
    <xf numFmtId="0" fontId="4" fillId="0" borderId="0" xfId="2"/>
    <xf numFmtId="0" fontId="4" fillId="3" borderId="0" xfId="2" applyFill="1" applyAlignment="1">
      <alignment horizontal="left"/>
    </xf>
    <xf numFmtId="0" fontId="6" fillId="4" borderId="13" xfId="2" applyFont="1" applyFill="1" applyBorder="1" applyAlignment="1">
      <alignment horizontal="left"/>
    </xf>
    <xf numFmtId="0" fontId="4" fillId="4" borderId="0" xfId="2" applyFill="1" applyAlignment="1">
      <alignment horizontal="left" indent="1"/>
    </xf>
    <xf numFmtId="0" fontId="6" fillId="3" borderId="13" xfId="2" applyFont="1" applyFill="1" applyBorder="1" applyAlignment="1">
      <alignment horizontal="left"/>
    </xf>
    <xf numFmtId="0" fontId="4" fillId="0" borderId="0" xfId="2" applyAlignment="1">
      <alignment horizontal="left" indent="1"/>
    </xf>
    <xf numFmtId="0" fontId="4" fillId="0" borderId="0" xfId="2" applyAlignment="1">
      <alignment horizontal="left"/>
    </xf>
    <xf numFmtId="0" fontId="8" fillId="0" borderId="0" xfId="5" applyFont="1" applyAlignment="1">
      <alignment vertical="center" wrapText="1"/>
    </xf>
    <xf numFmtId="0" fontId="9" fillId="0" borderId="0" xfId="5" applyFont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167" fontId="10" fillId="2" borderId="0" xfId="6" applyNumberFormat="1" applyFont="1" applyFill="1" applyBorder="1" applyAlignment="1" applyProtection="1">
      <alignment horizontal="center" vertical="center" wrapText="1"/>
    </xf>
    <xf numFmtId="49" fontId="11" fillId="0" borderId="0" xfId="8">
      <alignment horizontal="left" vertical="center"/>
    </xf>
    <xf numFmtId="0" fontId="9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/>
    </xf>
    <xf numFmtId="0" fontId="9" fillId="0" borderId="0" xfId="5" applyFont="1" applyAlignment="1">
      <alignment horizontal="left" vertical="center" wrapText="1"/>
    </xf>
    <xf numFmtId="42" fontId="9" fillId="0" borderId="0" xfId="5" applyNumberFormat="1" applyFont="1" applyAlignment="1">
      <alignment vertical="center" wrapText="1"/>
    </xf>
    <xf numFmtId="167" fontId="9" fillId="0" borderId="0" xfId="5" applyNumberFormat="1" applyFont="1" applyAlignment="1">
      <alignment vertical="center" wrapText="1"/>
    </xf>
    <xf numFmtId="167" fontId="10" fillId="0" borderId="0" xfId="6" applyNumberFormat="1" applyFont="1" applyFill="1" applyBorder="1" applyAlignment="1" applyProtection="1">
      <alignment horizontal="center" vertical="center" wrapText="1"/>
    </xf>
    <xf numFmtId="42" fontId="12" fillId="0" borderId="0" xfId="5" applyNumberFormat="1" applyFont="1" applyAlignment="1">
      <alignment vertical="center" wrapText="1"/>
    </xf>
    <xf numFmtId="167" fontId="10" fillId="0" borderId="0" xfId="6" applyNumberFormat="1" applyFont="1" applyFill="1" applyBorder="1" applyAlignment="1" applyProtection="1">
      <alignment horizontal="right" vertical="center" wrapText="1"/>
    </xf>
    <xf numFmtId="0" fontId="10" fillId="0" borderId="0" xfId="5" applyFont="1" applyAlignment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horizontal="center" vertical="center"/>
    </xf>
    <xf numFmtId="168" fontId="9" fillId="0" borderId="0" xfId="0" quotePrefix="1" applyNumberFormat="1" applyFont="1" applyAlignment="1">
      <alignment vertic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4" xfId="0" applyFont="1" applyBorder="1" applyProtection="1">
      <protection locked="0"/>
    </xf>
    <xf numFmtId="0" fontId="20" fillId="0" borderId="0" xfId="0" applyFont="1" applyProtection="1"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20" fillId="0" borderId="5" xfId="0" applyFont="1" applyBorder="1" applyProtection="1"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4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vertical="center"/>
      <protection locked="0"/>
    </xf>
    <xf numFmtId="0" fontId="18" fillId="0" borderId="4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vertical="center"/>
      <protection locked="0"/>
    </xf>
    <xf numFmtId="164" fontId="18" fillId="0" borderId="0" xfId="0" applyNumberFormat="1" applyFont="1" applyAlignment="1" applyProtection="1">
      <alignment horizontal="center" vertical="center" wrapText="1"/>
      <protection locked="0"/>
    </xf>
    <xf numFmtId="165" fontId="24" fillId="0" borderId="0" xfId="0" applyNumberFormat="1" applyFont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vertical="center"/>
      <protection locked="0"/>
    </xf>
    <xf numFmtId="0" fontId="18" fillId="0" borderId="7" xfId="0" applyFont="1" applyBorder="1" applyAlignment="1" applyProtection="1">
      <alignment vertical="center" wrapText="1"/>
      <protection locked="0"/>
    </xf>
    <xf numFmtId="0" fontId="18" fillId="0" borderId="8" xfId="0" applyFont="1" applyBorder="1" applyAlignment="1" applyProtection="1">
      <alignment vertical="center" wrapText="1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3" fontId="26" fillId="0" borderId="0" xfId="0" applyNumberFormat="1" applyFont="1" applyAlignment="1">
      <alignment horizontal="right" vertical="center"/>
    </xf>
    <xf numFmtId="0" fontId="25" fillId="0" borderId="0" xfId="0" applyFont="1" applyAlignment="1" applyProtection="1">
      <alignment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18" fillId="0" borderId="2" xfId="0" applyFont="1" applyBorder="1" applyProtection="1">
      <protection locked="0"/>
    </xf>
    <xf numFmtId="0" fontId="18" fillId="0" borderId="3" xfId="0" applyFont="1" applyBorder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23" fillId="0" borderId="0" xfId="0" applyFont="1" applyAlignment="1">
      <alignment vertical="center" wrapText="1"/>
    </xf>
    <xf numFmtId="166" fontId="20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166" fontId="18" fillId="0" borderId="0" xfId="4" applyNumberFormat="1" applyFont="1" applyFill="1" applyBorder="1" applyAlignment="1" applyProtection="1">
      <alignment horizontal="right" vertical="center" wrapText="1"/>
      <protection locked="0"/>
    </xf>
    <xf numFmtId="3" fontId="20" fillId="0" borderId="0" xfId="3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righ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3" fontId="20" fillId="0" borderId="0" xfId="3" applyNumberFormat="1" applyFont="1" applyFill="1" applyBorder="1" applyAlignment="1" applyProtection="1">
      <alignment vertical="center" wrapText="1"/>
    </xf>
    <xf numFmtId="3" fontId="20" fillId="0" borderId="0" xfId="3" applyNumberFormat="1" applyFont="1" applyFill="1" applyBorder="1" applyAlignment="1" applyProtection="1">
      <alignment horizontal="right" vertical="center" wrapText="1"/>
    </xf>
    <xf numFmtId="3" fontId="20" fillId="0" borderId="0" xfId="3" applyNumberFormat="1" applyFont="1" applyBorder="1" applyAlignment="1" applyProtection="1">
      <alignment horizontal="right" vertical="center" wrapText="1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44" fontId="20" fillId="0" borderId="0" xfId="9" applyFont="1" applyBorder="1" applyAlignment="1" applyProtection="1">
      <alignment horizontal="right" vertical="center" wrapText="1"/>
      <protection locked="0"/>
    </xf>
    <xf numFmtId="0" fontId="18" fillId="0" borderId="5" xfId="0" applyFont="1" applyBorder="1" applyProtection="1"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3" fontId="20" fillId="0" borderId="5" xfId="3" applyNumberFormat="1" applyFont="1" applyFill="1" applyBorder="1" applyAlignment="1" applyProtection="1">
      <alignment horizontal="right" vertical="center" wrapText="1"/>
    </xf>
    <xf numFmtId="3" fontId="26" fillId="0" borderId="5" xfId="0" applyNumberFormat="1" applyFont="1" applyBorder="1" applyAlignment="1">
      <alignment horizontal="right" vertical="center"/>
    </xf>
    <xf numFmtId="166" fontId="20" fillId="0" borderId="5" xfId="4" applyNumberFormat="1" applyFont="1" applyFill="1" applyBorder="1" applyAlignment="1" applyProtection="1">
      <alignment horizontal="right" vertical="center" wrapText="1"/>
      <protection locked="0"/>
    </xf>
    <xf numFmtId="166" fontId="18" fillId="0" borderId="5" xfId="4" applyNumberFormat="1" applyFont="1" applyFill="1" applyBorder="1" applyAlignment="1" applyProtection="1">
      <alignment horizontal="right" vertical="center" wrapText="1"/>
      <protection locked="0"/>
    </xf>
    <xf numFmtId="0" fontId="24" fillId="0" borderId="5" xfId="0" applyFont="1" applyBorder="1" applyAlignment="1" applyProtection="1">
      <alignment horizontal="right" vertical="center" wrapText="1"/>
      <protection locked="0"/>
    </xf>
    <xf numFmtId="165" fontId="24" fillId="0" borderId="5" xfId="0" applyNumberFormat="1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vertical="center" wrapText="1"/>
      <protection locked="0"/>
    </xf>
    <xf numFmtId="3" fontId="20" fillId="0" borderId="5" xfId="3" applyNumberFormat="1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166" fontId="20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8" fillId="7" borderId="0" xfId="5" applyFont="1" applyFill="1" applyAlignment="1">
      <alignment vertical="center" wrapText="1"/>
    </xf>
    <xf numFmtId="0" fontId="13" fillId="7" borderId="0" xfId="0" applyFont="1" applyFill="1"/>
    <xf numFmtId="0" fontId="8" fillId="8" borderId="0" xfId="5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44" fontId="25" fillId="0" borderId="0" xfId="0" applyNumberFormat="1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166" fontId="8" fillId="0" borderId="25" xfId="3" applyNumberFormat="1" applyFont="1" applyFill="1" applyBorder="1" applyAlignment="1" applyProtection="1">
      <alignment horizontal="right" vertical="center" wrapText="1"/>
      <protection locked="0"/>
    </xf>
    <xf numFmtId="166" fontId="8" fillId="0" borderId="26" xfId="3" applyNumberFormat="1" applyFont="1" applyFill="1" applyBorder="1" applyAlignment="1" applyProtection="1">
      <alignment horizontal="right" vertical="center" wrapText="1"/>
      <protection locked="0"/>
    </xf>
    <xf numFmtId="0" fontId="18" fillId="6" borderId="0" xfId="0" applyFont="1" applyFill="1" applyProtection="1">
      <protection locked="0"/>
    </xf>
    <xf numFmtId="0" fontId="18" fillId="6" borderId="0" xfId="0" applyFont="1" applyFill="1" applyAlignment="1" applyProtection="1">
      <alignment vertical="center" wrapText="1"/>
      <protection locked="0"/>
    </xf>
    <xf numFmtId="0" fontId="19" fillId="6" borderId="0" xfId="0" applyFont="1" applyFill="1" applyAlignment="1" applyProtection="1">
      <alignment horizontal="center" vertical="center" wrapText="1"/>
      <protection locked="0"/>
    </xf>
    <xf numFmtId="0" fontId="22" fillId="6" borderId="0" xfId="0" applyFont="1" applyFill="1" applyAlignment="1" applyProtection="1">
      <alignment vertical="center" wrapText="1"/>
      <protection locked="0"/>
    </xf>
    <xf numFmtId="0" fontId="20" fillId="6" borderId="0" xfId="0" applyFont="1" applyFill="1" applyProtection="1">
      <protection locked="0"/>
    </xf>
    <xf numFmtId="0" fontId="21" fillId="6" borderId="0" xfId="0" applyFont="1" applyFill="1" applyAlignment="1" applyProtection="1">
      <alignment vertical="center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23" fillId="6" borderId="0" xfId="0" applyFont="1" applyFill="1" applyAlignment="1" applyProtection="1">
      <alignment horizontal="center" vertical="center" wrapText="1"/>
      <protection locked="0"/>
    </xf>
    <xf numFmtId="3" fontId="20" fillId="6" borderId="0" xfId="3" applyNumberFormat="1" applyFont="1" applyFill="1" applyBorder="1" applyAlignment="1" applyProtection="1">
      <alignment vertical="center" wrapText="1"/>
    </xf>
    <xf numFmtId="3" fontId="20" fillId="6" borderId="0" xfId="3" applyNumberFormat="1" applyFont="1" applyFill="1" applyBorder="1" applyAlignment="1" applyProtection="1">
      <alignment horizontal="right" vertical="center" wrapText="1"/>
    </xf>
    <xf numFmtId="3" fontId="26" fillId="6" borderId="0" xfId="0" applyNumberFormat="1" applyFont="1" applyFill="1" applyAlignment="1">
      <alignment horizontal="right" vertical="center"/>
    </xf>
    <xf numFmtId="166" fontId="20" fillId="6" borderId="0" xfId="4" applyNumberFormat="1" applyFont="1" applyFill="1" applyBorder="1" applyAlignment="1" applyProtection="1">
      <alignment horizontal="right" vertical="center" wrapText="1"/>
      <protection locked="0"/>
    </xf>
    <xf numFmtId="166" fontId="18" fillId="6" borderId="0" xfId="4" applyNumberFormat="1" applyFont="1" applyFill="1" applyBorder="1" applyAlignment="1" applyProtection="1">
      <alignment horizontal="right" vertical="center" wrapText="1"/>
      <protection locked="0"/>
    </xf>
    <xf numFmtId="0" fontId="24" fillId="6" borderId="0" xfId="0" applyFont="1" applyFill="1" applyAlignment="1" applyProtection="1">
      <alignment horizontal="right" vertical="center" wrapText="1"/>
      <protection locked="0"/>
    </xf>
    <xf numFmtId="0" fontId="18" fillId="6" borderId="0" xfId="0" applyFont="1" applyFill="1" applyAlignment="1" applyProtection="1">
      <alignment vertical="center"/>
      <protection locked="0"/>
    </xf>
    <xf numFmtId="165" fontId="24" fillId="6" borderId="0" xfId="0" applyNumberFormat="1" applyFont="1" applyFill="1" applyAlignment="1" applyProtection="1">
      <alignment horizontal="center" vertical="center" wrapText="1"/>
      <protection locked="0"/>
    </xf>
    <xf numFmtId="0" fontId="20" fillId="6" borderId="0" xfId="0" applyFont="1" applyFill="1" applyAlignment="1" applyProtection="1">
      <alignment horizontal="center" vertical="center" wrapText="1"/>
      <protection locked="0"/>
    </xf>
    <xf numFmtId="0" fontId="20" fillId="6" borderId="0" xfId="0" applyFont="1" applyFill="1" applyAlignment="1" applyProtection="1">
      <alignment vertical="center"/>
      <protection locked="0"/>
    </xf>
    <xf numFmtId="0" fontId="18" fillId="6" borderId="4" xfId="0" applyFont="1" applyFill="1" applyBorder="1" applyAlignment="1" applyProtection="1">
      <alignment vertical="center" wrapText="1"/>
      <protection locked="0"/>
    </xf>
    <xf numFmtId="0" fontId="18" fillId="6" borderId="0" xfId="0" applyFont="1" applyFill="1" applyAlignment="1" applyProtection="1">
      <alignment horizontal="center" vertical="center" wrapText="1"/>
      <protection locked="0"/>
    </xf>
    <xf numFmtId="165" fontId="24" fillId="6" borderId="0" xfId="0" applyNumberFormat="1" applyFont="1" applyFill="1" applyAlignment="1" applyProtection="1">
      <alignment vertical="center" wrapText="1"/>
      <protection locked="0"/>
    </xf>
    <xf numFmtId="166" fontId="28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9" fillId="5" borderId="0" xfId="5" applyFont="1" applyFill="1" applyAlignment="1">
      <alignment vertical="center" wrapText="1"/>
    </xf>
    <xf numFmtId="0" fontId="9" fillId="5" borderId="0" xfId="5" applyFont="1" applyFill="1" applyAlignment="1">
      <alignment horizontal="left" vertical="center" wrapText="1"/>
    </xf>
    <xf numFmtId="0" fontId="8" fillId="3" borderId="0" xfId="5" applyFont="1" applyFill="1" applyAlignment="1">
      <alignment vertical="center" wrapText="1"/>
    </xf>
    <xf numFmtId="0" fontId="8" fillId="0" borderId="0" xfId="5" applyFont="1" applyAlignment="1">
      <alignment horizontal="left" vertical="center" wrapText="1"/>
    </xf>
    <xf numFmtId="0" fontId="0" fillId="0" borderId="0" xfId="0" applyAlignment="1">
      <alignment horizontal="left"/>
    </xf>
    <xf numFmtId="0" fontId="9" fillId="3" borderId="0" xfId="5" applyFont="1" applyFill="1" applyAlignment="1">
      <alignment horizontal="left" vertical="center" wrapText="1"/>
    </xf>
    <xf numFmtId="0" fontId="9" fillId="3" borderId="0" xfId="5" applyFont="1" applyFill="1" applyAlignment="1">
      <alignment horizontal="center" vertical="center" wrapText="1"/>
    </xf>
    <xf numFmtId="0" fontId="9" fillId="12" borderId="0" xfId="5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9" fillId="0" borderId="0" xfId="5" applyFont="1" applyAlignment="1">
      <alignment horizontal="left" vertical="center"/>
    </xf>
    <xf numFmtId="0" fontId="20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/>
      <protection locked="0"/>
    </xf>
    <xf numFmtId="0" fontId="9" fillId="3" borderId="0" xfId="5" applyFont="1" applyFill="1" applyAlignment="1">
      <alignment horizontal="left" vertical="center"/>
    </xf>
    <xf numFmtId="0" fontId="9" fillId="13" borderId="0" xfId="0" applyFont="1" applyFill="1" applyAlignment="1">
      <alignment vertical="center"/>
    </xf>
    <xf numFmtId="0" fontId="1" fillId="0" borderId="0" xfId="0" applyFont="1"/>
    <xf numFmtId="0" fontId="13" fillId="7" borderId="0" xfId="0" applyFont="1" applyFill="1" applyAlignment="1">
      <alignment horizontal="left"/>
    </xf>
    <xf numFmtId="0" fontId="30" fillId="0" borderId="0" xfId="0" applyFont="1"/>
    <xf numFmtId="0" fontId="9" fillId="0" borderId="0" xfId="0" applyFont="1" applyAlignment="1">
      <alignment horizontal="left"/>
    </xf>
    <xf numFmtId="0" fontId="37" fillId="0" borderId="0" xfId="0" applyFont="1"/>
    <xf numFmtId="0" fontId="9" fillId="0" borderId="0" xfId="0" applyFont="1"/>
    <xf numFmtId="0" fontId="12" fillId="8" borderId="0" xfId="5" applyFont="1" applyFill="1" applyAlignment="1">
      <alignment vertical="center" wrapText="1"/>
    </xf>
    <xf numFmtId="0" fontId="12" fillId="0" borderId="0" xfId="5" applyFont="1" applyAlignment="1">
      <alignment vertical="center" wrapText="1"/>
    </xf>
    <xf numFmtId="0" fontId="9" fillId="14" borderId="0" xfId="5" applyFont="1" applyFill="1" applyAlignment="1">
      <alignment vertical="center" wrapText="1"/>
    </xf>
    <xf numFmtId="0" fontId="9" fillId="14" borderId="0" xfId="0" applyFont="1" applyFill="1" applyAlignment="1">
      <alignment vertical="center"/>
    </xf>
    <xf numFmtId="0" fontId="9" fillId="13" borderId="0" xfId="5" applyFont="1" applyFill="1" applyAlignment="1">
      <alignment vertical="center" wrapText="1"/>
    </xf>
    <xf numFmtId="0" fontId="8" fillId="2" borderId="0" xfId="5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38" fillId="0" borderId="0" xfId="0" applyFont="1" applyAlignment="1" applyProtection="1">
      <alignment vertical="center"/>
      <protection locked="0"/>
    </xf>
    <xf numFmtId="0" fontId="36" fillId="0" borderId="0" xfId="0" applyFont="1"/>
    <xf numFmtId="0" fontId="12" fillId="0" borderId="0" xfId="5" applyFont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0" xfId="5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15" borderId="0" xfId="5" applyFont="1" applyFill="1" applyAlignment="1">
      <alignment vertical="center"/>
    </xf>
    <xf numFmtId="166" fontId="28" fillId="17" borderId="27" xfId="3" applyNumberFormat="1" applyFont="1" applyFill="1" applyBorder="1" applyAlignment="1" applyProtection="1">
      <alignment horizontal="center" vertical="center" wrapText="1"/>
      <protection locked="0"/>
    </xf>
    <xf numFmtId="166" fontId="28" fillId="17" borderId="24" xfId="3" applyNumberFormat="1" applyFont="1" applyFill="1" applyBorder="1" applyAlignment="1" applyProtection="1">
      <alignment horizontal="center" vertical="center" wrapText="1"/>
      <protection locked="0"/>
    </xf>
    <xf numFmtId="166" fontId="31" fillId="18" borderId="18" xfId="4" applyNumberFormat="1" applyFont="1" applyFill="1" applyBorder="1" applyAlignment="1" applyProtection="1">
      <alignment horizontal="right" vertical="center" wrapText="1"/>
      <protection locked="0"/>
    </xf>
    <xf numFmtId="165" fontId="24" fillId="6" borderId="29" xfId="0" applyNumberFormat="1" applyFont="1" applyFill="1" applyBorder="1" applyAlignment="1" applyProtection="1">
      <alignment horizontal="center" vertical="center" wrapText="1"/>
      <protection locked="0"/>
    </xf>
    <xf numFmtId="165" fontId="24" fillId="6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6" borderId="30" xfId="0" applyFont="1" applyFill="1" applyBorder="1" applyAlignment="1" applyProtection="1">
      <alignment vertical="center"/>
      <protection locked="0"/>
    </xf>
    <xf numFmtId="44" fontId="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 applyProtection="1">
      <alignment vertical="center" wrapText="1"/>
      <protection locked="0"/>
    </xf>
    <xf numFmtId="0" fontId="27" fillId="16" borderId="1" xfId="10" applyFont="1" applyFill="1" applyBorder="1" applyAlignment="1" applyProtection="1">
      <alignment horizontal="center" vertical="center"/>
      <protection locked="0"/>
    </xf>
    <xf numFmtId="0" fontId="27" fillId="9" borderId="1" xfId="10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20" xfId="0" applyFont="1" applyFill="1" applyBorder="1" applyAlignment="1" applyProtection="1">
      <alignment horizontal="center" vertical="center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23" fillId="2" borderId="19" xfId="0" applyFont="1" applyFill="1" applyBorder="1" applyAlignment="1" applyProtection="1">
      <alignment horizontal="center" vertical="center" wrapText="1"/>
      <protection locked="0"/>
    </xf>
    <xf numFmtId="0" fontId="23" fillId="2" borderId="9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28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9" fillId="16" borderId="1" xfId="0" applyFont="1" applyFill="1" applyBorder="1" applyAlignment="1" applyProtection="1">
      <alignment horizontal="center" vertical="center" textRotation="90" wrapText="1"/>
      <protection locked="0"/>
    </xf>
    <xf numFmtId="0" fontId="27" fillId="16" borderId="18" xfId="10" applyFont="1" applyFill="1" applyBorder="1" applyAlignment="1" applyProtection="1">
      <alignment horizontal="center" vertical="center"/>
      <protection locked="0"/>
    </xf>
    <xf numFmtId="3" fontId="20" fillId="0" borderId="1" xfId="3" applyNumberFormat="1" applyFont="1" applyFill="1" applyBorder="1" applyAlignment="1" applyProtection="1">
      <alignment horizontal="center" vertical="center" wrapText="1"/>
    </xf>
    <xf numFmtId="169" fontId="20" fillId="11" borderId="16" xfId="9" applyNumberFormat="1" applyFont="1" applyFill="1" applyBorder="1" applyAlignment="1" applyProtection="1">
      <alignment horizontal="right" vertical="center" wrapText="1"/>
    </xf>
    <xf numFmtId="169" fontId="20" fillId="11" borderId="17" xfId="9" applyNumberFormat="1" applyFont="1" applyFill="1" applyBorder="1" applyAlignment="1" applyProtection="1">
      <alignment horizontal="right" vertical="center" wrapText="1"/>
    </xf>
    <xf numFmtId="169" fontId="20" fillId="11" borderId="18" xfId="9" applyNumberFormat="1" applyFont="1" applyFill="1" applyBorder="1" applyAlignment="1" applyProtection="1">
      <alignment horizontal="right" vertical="center" wrapText="1"/>
    </xf>
    <xf numFmtId="3" fontId="20" fillId="0" borderId="16" xfId="3" applyNumberFormat="1" applyFont="1" applyFill="1" applyBorder="1" applyAlignment="1" applyProtection="1">
      <alignment horizontal="center" vertical="center" wrapText="1"/>
    </xf>
    <xf numFmtId="3" fontId="20" fillId="0" borderId="18" xfId="3" applyNumberFormat="1" applyFont="1" applyFill="1" applyBorder="1" applyAlignment="1" applyProtection="1">
      <alignment horizontal="center" vertical="center" wrapText="1"/>
    </xf>
    <xf numFmtId="169" fontId="20" fillId="0" borderId="16" xfId="9" applyNumberFormat="1" applyFont="1" applyBorder="1" applyAlignment="1" applyProtection="1">
      <alignment horizontal="right" vertical="center" wrapText="1"/>
      <protection locked="0"/>
    </xf>
    <xf numFmtId="169" fontId="20" fillId="0" borderId="17" xfId="9" applyNumberFormat="1" applyFont="1" applyBorder="1" applyAlignment="1" applyProtection="1">
      <alignment horizontal="right" vertical="center" wrapText="1"/>
      <protection locked="0"/>
    </xf>
    <xf numFmtId="169" fontId="20" fillId="0" borderId="18" xfId="9" applyNumberFormat="1" applyFont="1" applyBorder="1" applyAlignment="1" applyProtection="1">
      <alignment horizontal="right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49" fontId="20" fillId="0" borderId="18" xfId="0" applyNumberFormat="1" applyFont="1" applyBorder="1" applyAlignment="1" applyProtection="1">
      <alignment horizontal="center" vertical="center" wrapText="1"/>
      <protection locked="0"/>
    </xf>
    <xf numFmtId="0" fontId="20" fillId="6" borderId="16" xfId="0" applyFont="1" applyFill="1" applyBorder="1" applyAlignment="1" applyProtection="1">
      <alignment horizontal="center" vertical="center" wrapText="1"/>
      <protection locked="0"/>
    </xf>
    <xf numFmtId="0" fontId="20" fillId="6" borderId="17" xfId="0" applyFont="1" applyFill="1" applyBorder="1" applyAlignment="1" applyProtection="1">
      <alignment horizontal="center" vertical="center" wrapText="1"/>
      <protection locked="0"/>
    </xf>
    <xf numFmtId="0" fontId="20" fillId="6" borderId="18" xfId="0" applyFont="1" applyFill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169" fontId="20" fillId="0" borderId="16" xfId="9" applyNumberFormat="1" applyFont="1" applyBorder="1" applyAlignment="1" applyProtection="1">
      <alignment horizontal="center" vertical="center" wrapText="1"/>
      <protection locked="0"/>
    </xf>
    <xf numFmtId="169" fontId="20" fillId="0" borderId="17" xfId="9" applyNumberFormat="1" applyFont="1" applyBorder="1" applyAlignment="1" applyProtection="1">
      <alignment horizontal="center" vertical="center" wrapText="1"/>
      <protection locked="0"/>
    </xf>
    <xf numFmtId="169" fontId="20" fillId="0" borderId="18" xfId="9" applyNumberFormat="1" applyFont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3" fontId="20" fillId="0" borderId="28" xfId="3" applyNumberFormat="1" applyFont="1" applyFill="1" applyBorder="1" applyAlignment="1" applyProtection="1">
      <alignment horizontal="center" vertical="center" wrapText="1"/>
    </xf>
    <xf numFmtId="166" fontId="18" fillId="0" borderId="0" xfId="4" applyNumberFormat="1" applyFont="1" applyFill="1" applyBorder="1" applyAlignment="1" applyProtection="1">
      <alignment horizontal="center" vertical="center" wrapText="1"/>
      <protection locked="0"/>
    </xf>
    <xf numFmtId="44" fontId="20" fillId="0" borderId="1" xfId="9" applyFont="1" applyBorder="1" applyAlignment="1" applyProtection="1">
      <alignment horizontal="right" vertical="center" wrapText="1"/>
      <protection locked="0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right" vertical="center" wrapText="1"/>
      <protection locked="0"/>
    </xf>
    <xf numFmtId="0" fontId="21" fillId="0" borderId="5" xfId="0" applyFont="1" applyBorder="1" applyAlignment="1" applyProtection="1">
      <alignment horizontal="right" vertical="center" wrapText="1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1" fillId="0" borderId="5" xfId="0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44" fontId="20" fillId="0" borderId="16" xfId="9" applyFont="1" applyBorder="1" applyAlignment="1" applyProtection="1">
      <alignment horizontal="right" vertical="center" wrapText="1"/>
      <protection locked="0"/>
    </xf>
    <xf numFmtId="44" fontId="20" fillId="0" borderId="17" xfId="9" applyFont="1" applyBorder="1" applyAlignment="1" applyProtection="1">
      <alignment horizontal="right" vertical="center" wrapText="1"/>
      <protection locked="0"/>
    </xf>
    <xf numFmtId="44" fontId="20" fillId="0" borderId="18" xfId="9" applyFont="1" applyBorder="1" applyAlignment="1" applyProtection="1">
      <alignment horizontal="right" vertical="center" wrapText="1"/>
      <protection locked="0"/>
    </xf>
    <xf numFmtId="44" fontId="20" fillId="0" borderId="16" xfId="9" applyFont="1" applyBorder="1" applyAlignment="1" applyProtection="1">
      <alignment horizontal="center" vertical="center" wrapText="1"/>
      <protection locked="0"/>
    </xf>
    <xf numFmtId="44" fontId="20" fillId="0" borderId="18" xfId="9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left" vertical="top" wrapText="1"/>
      <protection locked="0"/>
    </xf>
    <xf numFmtId="0" fontId="20" fillId="0" borderId="3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44" fontId="20" fillId="0" borderId="16" xfId="9" applyFont="1" applyBorder="1" applyAlignment="1" applyProtection="1">
      <alignment horizontal="left" vertical="center" wrapText="1"/>
      <protection locked="0"/>
    </xf>
    <xf numFmtId="44" fontId="20" fillId="0" borderId="17" xfId="9" applyFont="1" applyBorder="1" applyAlignment="1" applyProtection="1">
      <alignment horizontal="left" vertical="center" wrapText="1"/>
      <protection locked="0"/>
    </xf>
    <xf numFmtId="44" fontId="20" fillId="0" borderId="18" xfId="9" applyFont="1" applyBorder="1" applyAlignment="1" applyProtection="1">
      <alignment horizontal="left" vertical="center" wrapText="1"/>
      <protection locked="0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 wrapText="1"/>
      <protection locked="0"/>
    </xf>
    <xf numFmtId="0" fontId="21" fillId="2" borderId="19" xfId="0" applyFont="1" applyFill="1" applyBorder="1" applyAlignment="1" applyProtection="1">
      <alignment horizontal="center" vertical="center" wrapText="1"/>
      <protection locked="0"/>
    </xf>
    <xf numFmtId="0" fontId="21" fillId="2" borderId="14" xfId="0" applyFont="1" applyFill="1" applyBorder="1" applyAlignment="1" applyProtection="1">
      <alignment horizontal="center" vertical="center" wrapText="1"/>
      <protection locked="0"/>
    </xf>
    <xf numFmtId="0" fontId="21" fillId="2" borderId="20" xfId="0" applyFont="1" applyFill="1" applyBorder="1" applyAlignment="1" applyProtection="1">
      <alignment horizontal="center" vertical="center" wrapText="1"/>
      <protection locked="0"/>
    </xf>
    <xf numFmtId="0" fontId="21" fillId="2" borderId="9" xfId="0" applyFont="1" applyFill="1" applyBorder="1" applyAlignment="1" applyProtection="1">
      <alignment horizontal="center" vertical="center" wrapText="1"/>
      <protection locked="0"/>
    </xf>
    <xf numFmtId="1" fontId="20" fillId="0" borderId="16" xfId="3" applyNumberFormat="1" applyFont="1" applyFill="1" applyBorder="1" applyAlignment="1" applyProtection="1">
      <alignment horizontal="center" vertical="center" wrapText="1"/>
    </xf>
    <xf numFmtId="1" fontId="20" fillId="0" borderId="17" xfId="3" applyNumberFormat="1" applyFont="1" applyFill="1" applyBorder="1" applyAlignment="1" applyProtection="1">
      <alignment horizontal="center" vertical="center" wrapText="1"/>
    </xf>
    <xf numFmtId="1" fontId="20" fillId="0" borderId="18" xfId="3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1" fillId="2" borderId="9" xfId="0" applyFont="1" applyFill="1" applyBorder="1" applyAlignment="1" applyProtection="1">
      <alignment horizontal="center" vertical="center"/>
      <protection locked="0"/>
    </xf>
    <xf numFmtId="0" fontId="21" fillId="2" borderId="14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6" borderId="16" xfId="0" applyFont="1" applyFill="1" applyBorder="1" applyAlignment="1" applyProtection="1">
      <alignment horizontal="center" vertical="center"/>
      <protection locked="0"/>
    </xf>
    <xf numFmtId="0" fontId="25" fillId="6" borderId="17" xfId="0" applyFont="1" applyFill="1" applyBorder="1" applyAlignment="1" applyProtection="1">
      <alignment horizontal="center" vertical="center"/>
      <protection locked="0"/>
    </xf>
    <xf numFmtId="0" fontId="25" fillId="6" borderId="18" xfId="0" applyFont="1" applyFill="1" applyBorder="1" applyAlignment="1" applyProtection="1">
      <alignment horizontal="center" vertical="center"/>
      <protection locked="0"/>
    </xf>
    <xf numFmtId="169" fontId="25" fillId="6" borderId="16" xfId="0" applyNumberFormat="1" applyFont="1" applyFill="1" applyBorder="1" applyAlignment="1" applyProtection="1">
      <alignment horizontal="center" vertical="center"/>
      <protection locked="0"/>
    </xf>
    <xf numFmtId="169" fontId="25" fillId="6" borderId="17" xfId="0" applyNumberFormat="1" applyFont="1" applyFill="1" applyBorder="1" applyAlignment="1" applyProtection="1">
      <alignment horizontal="center" vertical="center"/>
      <protection locked="0"/>
    </xf>
    <xf numFmtId="169" fontId="25" fillId="6" borderId="18" xfId="0" applyNumberFormat="1" applyFont="1" applyFill="1" applyBorder="1" applyAlignment="1" applyProtection="1">
      <alignment horizontal="center" vertical="center"/>
      <protection locked="0"/>
    </xf>
    <xf numFmtId="3" fontId="20" fillId="0" borderId="17" xfId="3" applyNumberFormat="1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0" fontId="25" fillId="2" borderId="16" xfId="0" applyFont="1" applyFill="1" applyBorder="1" applyAlignment="1" applyProtection="1">
      <alignment horizontal="center" vertical="center" wrapText="1"/>
      <protection locked="0"/>
    </xf>
    <xf numFmtId="0" fontId="25" fillId="2" borderId="18" xfId="0" applyFont="1" applyFill="1" applyBorder="1" applyAlignment="1" applyProtection="1">
      <alignment horizontal="center" vertical="center" wrapText="1"/>
      <protection locked="0"/>
    </xf>
    <xf numFmtId="0" fontId="40" fillId="0" borderId="7" xfId="0" applyFont="1" applyBorder="1" applyAlignment="1" applyProtection="1">
      <alignment horizontal="center" wrapText="1"/>
      <protection locked="0"/>
    </xf>
    <xf numFmtId="0" fontId="18" fillId="0" borderId="7" xfId="0" applyFont="1" applyBorder="1" applyAlignment="1" applyProtection="1">
      <alignment horizontal="center" wrapText="1"/>
      <protection locked="0"/>
    </xf>
  </cellXfs>
  <cellStyles count="12">
    <cellStyle name="BodyStyle" xfId="8" xr:uid="{00000000-0005-0000-0000-000000000000}"/>
    <cellStyle name="Millares [0]" xfId="3" builtinId="6"/>
    <cellStyle name="Millares 2 2 2" xfId="6" xr:uid="{00000000-0005-0000-0000-000002000000}"/>
    <cellStyle name="Millares 3 3" xfId="11" xr:uid="{EF921253-0E88-4EA1-AB6E-861774A16B9E}"/>
    <cellStyle name="Moneda" xfId="9" builtinId="4"/>
    <cellStyle name="Moneda [0]" xfId="4" builtinId="7"/>
    <cellStyle name="Normal" xfId="0" builtinId="0"/>
    <cellStyle name="Normal 2" xfId="1" xr:uid="{00000000-0005-0000-0000-000006000000}"/>
    <cellStyle name="Normal 2 3" xfId="10" xr:uid="{88B81F61-93B6-4F89-A571-C094F296A77B}"/>
    <cellStyle name="Normal 3" xfId="2" xr:uid="{00000000-0005-0000-0000-000007000000}"/>
    <cellStyle name="Normal 4" xfId="5" xr:uid="{00000000-0005-0000-0000-000008000000}"/>
    <cellStyle name="Numeric" xfId="7" xr:uid="{00000000-0005-0000-0000-000009000000}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bgColor rgb="FFFFFF00"/>
        </patternFill>
      </fill>
      <border>
        <left style="dotted">
          <color auto="1"/>
        </left>
        <right style="dotted">
          <color auto="1"/>
        </right>
        <top style="dotted">
          <color auto="1"/>
        </top>
        <bottom style="dotted">
          <color auto="1"/>
        </bottom>
      </border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577735</xdr:colOff>
      <xdr:row>1</xdr:row>
      <xdr:rowOff>63819</xdr:rowOff>
    </xdr:from>
    <xdr:to>
      <xdr:col>3</xdr:col>
      <xdr:colOff>675523</xdr:colOff>
      <xdr:row>3</xdr:row>
      <xdr:rowOff>274320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941417" y="219683"/>
          <a:ext cx="807833" cy="93786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27</xdr:row>
          <xdr:rowOff>28575</xdr:rowOff>
        </xdr:from>
        <xdr:to>
          <xdr:col>53</xdr:col>
          <xdr:colOff>342900</xdr:colOff>
          <xdr:row>27</xdr:row>
          <xdr:rowOff>247650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27</xdr:row>
          <xdr:rowOff>28575</xdr:rowOff>
        </xdr:from>
        <xdr:to>
          <xdr:col>55</xdr:col>
          <xdr:colOff>0</xdr:colOff>
          <xdr:row>27</xdr:row>
          <xdr:rowOff>247650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28</xdr:row>
          <xdr:rowOff>28575</xdr:rowOff>
        </xdr:from>
        <xdr:to>
          <xdr:col>53</xdr:col>
          <xdr:colOff>342900</xdr:colOff>
          <xdr:row>28</xdr:row>
          <xdr:rowOff>247650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28</xdr:row>
          <xdr:rowOff>28575</xdr:rowOff>
        </xdr:from>
        <xdr:to>
          <xdr:col>55</xdr:col>
          <xdr:colOff>0</xdr:colOff>
          <xdr:row>28</xdr:row>
          <xdr:rowOff>247650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29</xdr:row>
          <xdr:rowOff>28575</xdr:rowOff>
        </xdr:from>
        <xdr:to>
          <xdr:col>53</xdr:col>
          <xdr:colOff>342900</xdr:colOff>
          <xdr:row>29</xdr:row>
          <xdr:rowOff>247650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29</xdr:row>
          <xdr:rowOff>28575</xdr:rowOff>
        </xdr:from>
        <xdr:to>
          <xdr:col>55</xdr:col>
          <xdr:colOff>0</xdr:colOff>
          <xdr:row>29</xdr:row>
          <xdr:rowOff>247650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30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30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31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31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32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32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33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33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34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34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35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35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36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36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37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37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38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38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39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39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40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40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209550</xdr:colOff>
          <xdr:row>41</xdr:row>
          <xdr:rowOff>28575</xdr:rowOff>
        </xdr:from>
        <xdr:to>
          <xdr:col>53</xdr:col>
          <xdr:colOff>333375</xdr:colOff>
          <xdr:row>43</xdr:row>
          <xdr:rowOff>28575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590550</xdr:colOff>
          <xdr:row>41</xdr:row>
          <xdr:rowOff>28575</xdr:rowOff>
        </xdr:from>
        <xdr:to>
          <xdr:col>55</xdr:col>
          <xdr:colOff>0</xdr:colOff>
          <xdr:row>43</xdr:row>
          <xdr:rowOff>28575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49</xdr:row>
          <xdr:rowOff>28575</xdr:rowOff>
        </xdr:from>
        <xdr:to>
          <xdr:col>49</xdr:col>
          <xdr:colOff>333375</xdr:colOff>
          <xdr:row>49</xdr:row>
          <xdr:rowOff>247650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49</xdr:row>
          <xdr:rowOff>28575</xdr:rowOff>
        </xdr:from>
        <xdr:to>
          <xdr:col>51</xdr:col>
          <xdr:colOff>0</xdr:colOff>
          <xdr:row>49</xdr:row>
          <xdr:rowOff>247650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50</xdr:row>
          <xdr:rowOff>28575</xdr:rowOff>
        </xdr:from>
        <xdr:to>
          <xdr:col>49</xdr:col>
          <xdr:colOff>333375</xdr:colOff>
          <xdr:row>50</xdr:row>
          <xdr:rowOff>247650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50</xdr:row>
          <xdr:rowOff>28575</xdr:rowOff>
        </xdr:from>
        <xdr:to>
          <xdr:col>51</xdr:col>
          <xdr:colOff>0</xdr:colOff>
          <xdr:row>50</xdr:row>
          <xdr:rowOff>247650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51</xdr:row>
          <xdr:rowOff>28575</xdr:rowOff>
        </xdr:from>
        <xdr:to>
          <xdr:col>49</xdr:col>
          <xdr:colOff>333375</xdr:colOff>
          <xdr:row>51</xdr:row>
          <xdr:rowOff>247650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51</xdr:row>
          <xdr:rowOff>28575</xdr:rowOff>
        </xdr:from>
        <xdr:to>
          <xdr:col>51</xdr:col>
          <xdr:colOff>0</xdr:colOff>
          <xdr:row>51</xdr:row>
          <xdr:rowOff>247650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52</xdr:row>
          <xdr:rowOff>28575</xdr:rowOff>
        </xdr:from>
        <xdr:to>
          <xdr:col>49</xdr:col>
          <xdr:colOff>333375</xdr:colOff>
          <xdr:row>52</xdr:row>
          <xdr:rowOff>247650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52</xdr:row>
          <xdr:rowOff>28575</xdr:rowOff>
        </xdr:from>
        <xdr:to>
          <xdr:col>51</xdr:col>
          <xdr:colOff>0</xdr:colOff>
          <xdr:row>52</xdr:row>
          <xdr:rowOff>247650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53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53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54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54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55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55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56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56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57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57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58</xdr:row>
          <xdr:rowOff>28575</xdr:rowOff>
        </xdr:from>
        <xdr:to>
          <xdr:col>49</xdr:col>
          <xdr:colOff>333375</xdr:colOff>
          <xdr:row>60</xdr:row>
          <xdr:rowOff>38100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Borrador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590550</xdr:colOff>
          <xdr:row>58</xdr:row>
          <xdr:rowOff>28575</xdr:rowOff>
        </xdr:from>
        <xdr:to>
          <xdr:col>51</xdr:col>
          <xdr:colOff>0</xdr:colOff>
          <xdr:row>60</xdr:row>
          <xdr:rowOff>38100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Radicado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B1E8-9CC0-4BF7-9B6A-8AD6192E6F5E}">
  <sheetPr codeName="Hoja1"/>
  <dimension ref="A1:EU87"/>
  <sheetViews>
    <sheetView showGridLines="0" tabSelected="1" view="pageBreakPreview" zoomScale="70" zoomScaleNormal="70" zoomScaleSheetLayoutView="70" workbookViewId="0">
      <selection activeCell="D21" sqref="D21"/>
    </sheetView>
  </sheetViews>
  <sheetFormatPr baseColWidth="10" defaultColWidth="0" defaultRowHeight="0" customHeight="1" zeroHeight="1" x14ac:dyDescent="0.2"/>
  <cols>
    <col min="1" max="1" width="1.85546875" style="28" customWidth="1"/>
    <col min="2" max="2" width="3.7109375" style="28" customWidth="1"/>
    <col min="3" max="32" width="10.7109375" style="28" customWidth="1"/>
    <col min="33" max="33" width="18.7109375" style="28" customWidth="1"/>
    <col min="34" max="66" width="10.7109375" style="28" customWidth="1"/>
    <col min="67" max="68" width="4" style="28" customWidth="1"/>
    <col min="69" max="69" width="6.7109375" style="28" customWidth="1"/>
    <col min="70" max="93" width="15.7109375" style="28" customWidth="1"/>
    <col min="94" max="94" width="4" style="28" customWidth="1"/>
    <col min="95" max="96" width="20.5703125" style="28" customWidth="1"/>
    <col min="97" max="97" width="4" style="28" customWidth="1"/>
    <col min="98" max="151" width="0" style="28" hidden="1" customWidth="1"/>
    <col min="152" max="16384" width="13.42578125" style="28" hidden="1"/>
  </cols>
  <sheetData>
    <row r="1" spans="2:97" ht="12" customHeight="1" thickBot="1" x14ac:dyDescent="0.25">
      <c r="BO1" s="86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</row>
    <row r="2" spans="2:97" ht="28.5" customHeight="1" thickBot="1" x14ac:dyDescent="0.25">
      <c r="B2" s="69"/>
      <c r="C2" s="70"/>
      <c r="D2" s="70"/>
      <c r="E2" s="70"/>
      <c r="F2" s="242" t="s">
        <v>246</v>
      </c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4"/>
      <c r="BL2" s="239" t="s">
        <v>247</v>
      </c>
      <c r="BM2" s="240"/>
      <c r="BN2" s="241"/>
      <c r="BO2" s="34"/>
      <c r="BP2" s="116"/>
      <c r="BQ2" s="116"/>
      <c r="BR2" s="116"/>
      <c r="BS2" s="116"/>
      <c r="BT2" s="116"/>
      <c r="BU2" s="116"/>
      <c r="BV2" s="116"/>
      <c r="BW2" s="116"/>
      <c r="BX2" s="116"/>
      <c r="BY2" s="116"/>
      <c r="BZ2" s="116"/>
      <c r="CA2" s="116"/>
      <c r="CB2" s="116"/>
      <c r="CC2" s="116"/>
      <c r="CD2" s="116"/>
      <c r="CE2" s="116"/>
      <c r="CF2" s="116"/>
      <c r="CG2" s="116"/>
      <c r="CH2" s="116"/>
      <c r="CI2" s="116"/>
      <c r="CJ2" s="116"/>
      <c r="CK2" s="116"/>
      <c r="CL2" s="116"/>
      <c r="CM2" s="116"/>
      <c r="CN2" s="116"/>
      <c r="CO2" s="116"/>
      <c r="CP2" s="116"/>
      <c r="CQ2" s="116"/>
      <c r="CR2" s="116"/>
      <c r="CS2" s="116"/>
    </row>
    <row r="3" spans="2:97" ht="28.5" customHeight="1" thickBot="1" x14ac:dyDescent="0.25">
      <c r="B3" s="32"/>
      <c r="F3" s="245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6"/>
      <c r="BG3" s="246"/>
      <c r="BH3" s="246"/>
      <c r="BI3" s="246"/>
      <c r="BJ3" s="246"/>
      <c r="BK3" s="247"/>
      <c r="BL3" s="239" t="s">
        <v>649</v>
      </c>
      <c r="BM3" s="240"/>
      <c r="BN3" s="241"/>
      <c r="BO3" s="34"/>
      <c r="BP3" s="116"/>
      <c r="BQ3" s="116"/>
      <c r="BR3" s="116"/>
      <c r="BS3" s="116"/>
      <c r="BT3" s="116"/>
      <c r="BU3" s="116"/>
      <c r="BV3" s="116"/>
      <c r="BW3" s="116"/>
      <c r="BX3" s="116"/>
      <c r="BY3" s="116"/>
      <c r="BZ3" s="116"/>
      <c r="CA3" s="116"/>
      <c r="CB3" s="116"/>
      <c r="CC3" s="116"/>
      <c r="CD3" s="116"/>
      <c r="CE3" s="116"/>
      <c r="CF3" s="116"/>
      <c r="CG3" s="116"/>
      <c r="CH3" s="116"/>
      <c r="CI3" s="116"/>
      <c r="CJ3" s="116"/>
      <c r="CK3" s="116"/>
      <c r="CL3" s="116"/>
      <c r="CM3" s="116"/>
      <c r="CN3" s="116"/>
      <c r="CO3" s="116"/>
      <c r="CP3" s="116"/>
      <c r="CQ3" s="116"/>
      <c r="CR3" s="116"/>
      <c r="CS3" s="116"/>
    </row>
    <row r="4" spans="2:97" ht="28.5" customHeight="1" thickBot="1" x14ac:dyDescent="0.25">
      <c r="B4" s="71"/>
      <c r="C4" s="72"/>
      <c r="D4" s="72"/>
      <c r="E4" s="72"/>
      <c r="F4" s="248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50"/>
      <c r="BL4" s="239" t="s">
        <v>644</v>
      </c>
      <c r="BM4" s="240"/>
      <c r="BN4" s="241"/>
      <c r="BO4" s="96"/>
      <c r="BP4" s="133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</row>
    <row r="5" spans="2:97" ht="11.45" customHeight="1" thickBot="1" x14ac:dyDescent="0.25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95"/>
      <c r="BP5" s="116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</row>
    <row r="6" spans="2:97" ht="22.5" customHeight="1" thickBot="1" x14ac:dyDescent="0.25">
      <c r="B6" s="32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29"/>
      <c r="AH6" s="29"/>
      <c r="AI6" s="29"/>
      <c r="AJ6" s="29"/>
      <c r="AK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O6" s="86"/>
      <c r="BP6" s="116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</row>
    <row r="7" spans="2:97" ht="22.5" customHeight="1" thickBot="1" x14ac:dyDescent="0.25">
      <c r="B7" s="32"/>
      <c r="C7" s="229" t="s">
        <v>0</v>
      </c>
      <c r="D7" s="229"/>
      <c r="E7" s="229"/>
      <c r="F7" s="229"/>
      <c r="G7" s="230"/>
      <c r="H7" s="252">
        <v>2025</v>
      </c>
      <c r="I7" s="253"/>
      <c r="J7" s="35"/>
      <c r="K7" s="35"/>
      <c r="L7" s="35"/>
      <c r="M7" s="35"/>
      <c r="N7" s="35"/>
      <c r="O7" s="35"/>
      <c r="P7" s="35"/>
      <c r="Q7" s="35"/>
      <c r="R7" s="35"/>
      <c r="T7" s="35"/>
      <c r="U7" s="33"/>
      <c r="V7" s="33"/>
      <c r="W7" s="33"/>
      <c r="X7" s="33"/>
      <c r="Y7" s="33"/>
      <c r="Z7" s="33"/>
      <c r="AA7" s="33"/>
      <c r="AB7" s="33"/>
      <c r="AC7" s="33"/>
      <c r="AD7" s="33"/>
      <c r="AF7" s="35"/>
      <c r="AG7" s="29"/>
      <c r="AH7" s="29"/>
      <c r="AI7" s="35"/>
      <c r="AJ7" s="33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O7" s="86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</row>
    <row r="8" spans="2:97" ht="9.9499999999999993" customHeight="1" thickBot="1" x14ac:dyDescent="0.25">
      <c r="B8" s="32"/>
      <c r="C8" s="99"/>
      <c r="D8" s="99"/>
      <c r="E8" s="99"/>
      <c r="F8" s="99"/>
      <c r="G8" s="99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BO8" s="86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</row>
    <row r="9" spans="2:97" ht="22.5" customHeight="1" thickBot="1" x14ac:dyDescent="0.25">
      <c r="B9" s="32"/>
      <c r="C9" s="229" t="s">
        <v>259</v>
      </c>
      <c r="D9" s="229"/>
      <c r="E9" s="229"/>
      <c r="F9" s="229"/>
      <c r="G9" s="230"/>
      <c r="H9" s="252" t="s">
        <v>201</v>
      </c>
      <c r="I9" s="253"/>
      <c r="J9" s="35"/>
      <c r="K9" s="35"/>
      <c r="L9" s="39"/>
      <c r="M9" s="39"/>
      <c r="N9" s="39"/>
      <c r="O9" s="39"/>
      <c r="P9" s="39"/>
      <c r="Q9" s="39"/>
      <c r="R9" s="39"/>
      <c r="S9" s="39"/>
      <c r="T9" s="39"/>
      <c r="U9" s="39"/>
      <c r="V9" s="98"/>
      <c r="BO9" s="86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</row>
    <row r="10" spans="2:97" ht="9.9499999999999993" customHeight="1" thickBot="1" x14ac:dyDescent="0.25">
      <c r="B10" s="32"/>
      <c r="C10" s="100"/>
      <c r="D10" s="100"/>
      <c r="E10" s="100"/>
      <c r="F10" s="100"/>
      <c r="G10" s="100"/>
      <c r="H10" s="39"/>
      <c r="I10" s="37"/>
      <c r="J10" s="35"/>
      <c r="K10" s="35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98"/>
      <c r="BO10" s="86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</row>
    <row r="11" spans="2:97" ht="22.5" customHeight="1" thickBot="1" x14ac:dyDescent="0.25">
      <c r="B11" s="32"/>
      <c r="C11" s="229" t="s">
        <v>371</v>
      </c>
      <c r="D11" s="229"/>
      <c r="E11" s="229"/>
      <c r="F11" s="229"/>
      <c r="G11" s="230"/>
      <c r="H11" s="233" t="s">
        <v>12</v>
      </c>
      <c r="I11" s="234"/>
      <c r="J11" s="234"/>
      <c r="K11" s="234"/>
      <c r="L11" s="234"/>
      <c r="M11" s="235"/>
      <c r="N11" s="39"/>
      <c r="O11" s="39"/>
      <c r="P11" s="39"/>
      <c r="Q11" s="39"/>
      <c r="R11" s="39"/>
      <c r="S11" s="39"/>
      <c r="T11" s="39"/>
      <c r="U11" s="39"/>
      <c r="V11" s="98"/>
      <c r="BO11" s="86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</row>
    <row r="12" spans="2:97" ht="9.9499999999999993" customHeight="1" thickBot="1" x14ac:dyDescent="0.25">
      <c r="B12" s="32"/>
      <c r="C12" s="100"/>
      <c r="D12" s="100"/>
      <c r="E12" s="100"/>
      <c r="F12" s="100"/>
      <c r="G12" s="100"/>
      <c r="H12" s="40"/>
      <c r="I12" s="35"/>
      <c r="J12" s="35"/>
      <c r="K12" s="35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BO12" s="86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</row>
    <row r="13" spans="2:97" ht="22.5" customHeight="1" thickBot="1" x14ac:dyDescent="0.25">
      <c r="B13" s="32"/>
      <c r="C13" s="231" t="s">
        <v>260</v>
      </c>
      <c r="D13" s="231"/>
      <c r="E13" s="231"/>
      <c r="F13" s="231"/>
      <c r="G13" s="232"/>
      <c r="H13" s="236" t="str">
        <f>IFERROR(IF($H$9="Funcionamiento","N.A",(VLOOKUP($H$11,LISTAS!$B$2:$F$11,2,0))),"")</f>
        <v>Fortalecimiento de la planeación para reducir las limitaciones en la prestación del servicio de energía eléctrica y la atención plena de la demanda nacional.</v>
      </c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8"/>
      <c r="BO13" s="86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</row>
    <row r="14" spans="2:97" ht="9.9499999999999993" customHeight="1" thickBot="1" x14ac:dyDescent="0.25">
      <c r="B14" s="32"/>
      <c r="C14" s="100"/>
      <c r="D14" s="100"/>
      <c r="E14" s="100"/>
      <c r="F14" s="100"/>
      <c r="G14" s="100"/>
      <c r="H14" s="39"/>
      <c r="I14" s="45"/>
      <c r="J14" s="45"/>
      <c r="K14" s="45"/>
      <c r="L14" s="45"/>
      <c r="M14" s="45"/>
      <c r="N14" s="45"/>
      <c r="O14" s="46"/>
      <c r="P14" s="46"/>
      <c r="Q14" s="46"/>
      <c r="R14" s="46"/>
      <c r="S14" s="46"/>
      <c r="T14" s="46"/>
      <c r="U14" s="46"/>
      <c r="V14" s="46"/>
      <c r="BO14" s="86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</row>
    <row r="15" spans="2:97" ht="22.5" customHeight="1" thickBot="1" x14ac:dyDescent="0.25">
      <c r="B15" s="32"/>
      <c r="C15" s="231" t="s">
        <v>261</v>
      </c>
      <c r="D15" s="231"/>
      <c r="E15" s="231"/>
      <c r="F15" s="231"/>
      <c r="G15" s="231"/>
      <c r="H15" s="236" t="str">
        <f>IFERROR(IF($H$9="Funcionamiento","N.A",(VLOOKUP($H$11,LISTAS!$B$2:$F$11,3,0))),"")</f>
        <v>Reducir desde el planeamiento las limitaciones en la prestación del servicio de energía eléctrica en el territorio nacional.</v>
      </c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8"/>
      <c r="BO15" s="86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</row>
    <row r="16" spans="2:97" ht="9.9499999999999993" customHeight="1" thickBot="1" x14ac:dyDescent="0.25">
      <c r="B16" s="32"/>
      <c r="C16" s="100"/>
      <c r="D16" s="100"/>
      <c r="E16" s="100"/>
      <c r="F16" s="100"/>
      <c r="G16" s="100"/>
      <c r="H16" s="37"/>
      <c r="I16" s="3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68"/>
      <c r="BO16" s="86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</row>
    <row r="17" spans="2:97" ht="22.5" customHeight="1" thickBot="1" x14ac:dyDescent="0.25">
      <c r="B17" s="32"/>
      <c r="C17" s="231" t="s">
        <v>6</v>
      </c>
      <c r="D17" s="231"/>
      <c r="E17" s="231"/>
      <c r="F17" s="231"/>
      <c r="G17" s="232"/>
      <c r="H17" s="236" t="str">
        <f>IFERROR(IF($H$9="Funcionamiento","N.A",(VLOOKUP($H$11,LISTAS!$B$2:$F$11,4,0))),"")</f>
        <v>C-2102-1900-6</v>
      </c>
      <c r="I17" s="237"/>
      <c r="J17" s="238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73"/>
      <c r="V17" s="68"/>
      <c r="BO17" s="86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</row>
    <row r="18" spans="2:97" ht="9.9499999999999993" customHeight="1" thickBot="1" x14ac:dyDescent="0.25">
      <c r="B18" s="32"/>
      <c r="C18" s="39"/>
      <c r="D18" s="39"/>
      <c r="E18" s="39"/>
      <c r="F18" s="39"/>
      <c r="G18" s="39"/>
      <c r="H18" s="39"/>
      <c r="I18" s="48"/>
      <c r="J18" s="48"/>
      <c r="K18" s="48"/>
      <c r="L18" s="48"/>
      <c r="M18" s="48"/>
      <c r="N18" s="48"/>
      <c r="O18" s="33"/>
      <c r="P18" s="33"/>
      <c r="T18" s="49"/>
      <c r="U18" s="44"/>
      <c r="V18" s="44"/>
      <c r="BO18" s="86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</row>
    <row r="19" spans="2:97" ht="15" customHeight="1" x14ac:dyDescent="0.2">
      <c r="B19" s="32"/>
      <c r="C19" s="39" t="s">
        <v>2</v>
      </c>
      <c r="D19" s="39"/>
      <c r="E19" s="39"/>
      <c r="F19" s="39"/>
      <c r="G19" s="39"/>
      <c r="H19" s="259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1"/>
      <c r="BO19" s="86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</row>
    <row r="20" spans="2:97" ht="15" customHeight="1" x14ac:dyDescent="0.2">
      <c r="B20" s="32"/>
      <c r="C20" s="41"/>
      <c r="D20" s="41"/>
      <c r="E20" s="41"/>
      <c r="F20" s="41"/>
      <c r="G20" s="41"/>
      <c r="H20" s="262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4"/>
      <c r="BO20" s="86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</row>
    <row r="21" spans="2:97" ht="15" customHeight="1" x14ac:dyDescent="0.2">
      <c r="B21" s="32"/>
      <c r="H21" s="262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4"/>
      <c r="BO21" s="86"/>
      <c r="BP21" s="115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</row>
    <row r="22" spans="2:97" ht="15.75" customHeight="1" thickBot="1" x14ac:dyDescent="0.25">
      <c r="B22" s="32"/>
      <c r="C22" s="35"/>
      <c r="D22" s="35"/>
      <c r="E22" s="35"/>
      <c r="F22" s="35"/>
      <c r="G22" s="35"/>
      <c r="H22" s="265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6"/>
      <c r="AD22" s="266"/>
      <c r="AE22" s="266"/>
      <c r="AF22" s="266"/>
      <c r="AG22" s="267"/>
      <c r="AK22" s="35"/>
      <c r="AL22" s="35"/>
      <c r="AM22" s="35"/>
      <c r="AN22" s="35"/>
      <c r="AO22" s="35"/>
      <c r="AP22" s="35"/>
      <c r="AQ22" s="33"/>
      <c r="AR22" s="33"/>
      <c r="AS22" s="33"/>
      <c r="AT22" s="33" t="s">
        <v>249</v>
      </c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6"/>
      <c r="BP22" s="119"/>
      <c r="BQ22" s="119"/>
      <c r="BR22" s="119"/>
      <c r="BS22" s="119"/>
      <c r="BT22" s="119"/>
      <c r="BU22" s="119"/>
      <c r="BV22" s="119"/>
      <c r="BW22" s="119"/>
      <c r="BX22" s="119"/>
      <c r="BY22" s="119"/>
      <c r="BZ22" s="119"/>
      <c r="CA22" s="119"/>
      <c r="CB22" s="119"/>
      <c r="CC22" s="119"/>
      <c r="CD22" s="119"/>
      <c r="CE22" s="119"/>
      <c r="CF22" s="119"/>
      <c r="CG22" s="119"/>
      <c r="CH22" s="119"/>
      <c r="CI22" s="119"/>
      <c r="CJ22" s="119"/>
      <c r="CK22" s="119"/>
      <c r="CL22" s="119"/>
      <c r="CM22" s="119"/>
      <c r="CN22" s="119"/>
      <c r="CO22" s="119"/>
      <c r="CP22" s="119"/>
      <c r="CQ22" s="119"/>
      <c r="CR22" s="119"/>
      <c r="CS22" s="119"/>
    </row>
    <row r="23" spans="2:97" ht="15.75" customHeight="1" x14ac:dyDescent="0.2">
      <c r="B23" s="32"/>
      <c r="C23" s="35"/>
      <c r="D23" s="35"/>
      <c r="E23" s="35"/>
      <c r="F23" s="35"/>
      <c r="G23" s="35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K23" s="35"/>
      <c r="AL23" s="35"/>
      <c r="AM23" s="35"/>
      <c r="AN23" s="35"/>
      <c r="AO23" s="35"/>
      <c r="AP23" s="35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6"/>
      <c r="BP23" s="119"/>
      <c r="BQ23" s="119"/>
      <c r="BR23" s="119"/>
      <c r="BS23" s="119"/>
      <c r="BT23" s="119"/>
      <c r="BU23" s="119"/>
      <c r="BV23" s="119"/>
      <c r="BW23" s="119"/>
      <c r="BX23" s="119"/>
      <c r="BY23" s="119"/>
      <c r="BZ23" s="119"/>
      <c r="CA23" s="119"/>
      <c r="CB23" s="119"/>
      <c r="CC23" s="119"/>
      <c r="CD23" s="119"/>
      <c r="CE23" s="119"/>
      <c r="CF23" s="119"/>
      <c r="CG23" s="119"/>
      <c r="CH23" s="119"/>
      <c r="CI23" s="119"/>
      <c r="CJ23" s="119"/>
      <c r="CK23" s="119"/>
      <c r="CL23" s="119"/>
      <c r="CM23" s="119"/>
      <c r="CN23" s="119"/>
      <c r="CO23" s="119"/>
      <c r="CP23" s="119"/>
      <c r="CQ23" s="119"/>
      <c r="CR23" s="119"/>
      <c r="CS23" s="119"/>
    </row>
    <row r="24" spans="2:97" ht="16.5" customHeight="1" x14ac:dyDescent="0.2">
      <c r="B24" s="32"/>
      <c r="C24" s="39" t="s">
        <v>381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87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</row>
    <row r="25" spans="2:97" ht="11.25" customHeight="1" x14ac:dyDescent="0.2">
      <c r="B25" s="32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8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</row>
    <row r="26" spans="2:97" ht="14.25" customHeight="1" x14ac:dyDescent="0.2">
      <c r="B26" s="32"/>
      <c r="C26" s="222" t="s">
        <v>372</v>
      </c>
      <c r="D26" s="222"/>
      <c r="E26" s="222" t="s">
        <v>180</v>
      </c>
      <c r="F26" s="222"/>
      <c r="G26" s="222"/>
      <c r="H26" s="222"/>
      <c r="I26" s="222"/>
      <c r="J26" s="222"/>
      <c r="K26" s="222" t="s">
        <v>254</v>
      </c>
      <c r="L26" s="222"/>
      <c r="M26" s="222"/>
      <c r="N26" s="222"/>
      <c r="O26" s="222"/>
      <c r="P26" s="222" t="s">
        <v>257</v>
      </c>
      <c r="Q26" s="222"/>
      <c r="R26" s="222"/>
      <c r="S26" s="222"/>
      <c r="T26" s="222"/>
      <c r="U26" s="222" t="s">
        <v>1</v>
      </c>
      <c r="V26" s="222"/>
      <c r="W26" s="222"/>
      <c r="X26" s="222"/>
      <c r="Y26" s="182" t="s">
        <v>181</v>
      </c>
      <c r="Z26" s="183"/>
      <c r="AA26" s="183"/>
      <c r="AB26" s="183"/>
      <c r="AC26" s="183"/>
      <c r="AD26" s="183"/>
      <c r="AE26" s="183"/>
      <c r="AF26" s="184"/>
      <c r="AG26" s="188" t="s">
        <v>83</v>
      </c>
      <c r="AH26" s="222" t="s">
        <v>5</v>
      </c>
      <c r="AI26" s="222"/>
      <c r="AJ26" s="222"/>
      <c r="AK26" s="222" t="s">
        <v>15</v>
      </c>
      <c r="AL26" s="222"/>
      <c r="AM26" s="222"/>
      <c r="AN26" s="222" t="s">
        <v>16</v>
      </c>
      <c r="AO26" s="222"/>
      <c r="AP26" s="222"/>
      <c r="AQ26" s="221" t="s">
        <v>17</v>
      </c>
      <c r="AR26" s="221"/>
      <c r="AS26" s="221"/>
      <c r="AT26" s="222" t="s">
        <v>18</v>
      </c>
      <c r="AU26" s="222"/>
      <c r="AV26" s="222"/>
      <c r="AW26" s="222" t="s">
        <v>245</v>
      </c>
      <c r="AX26" s="222"/>
      <c r="AY26" s="222" t="s">
        <v>251</v>
      </c>
      <c r="AZ26" s="222"/>
      <c r="BA26" s="182" t="s">
        <v>379</v>
      </c>
      <c r="BB26" s="183"/>
      <c r="BC26" s="184"/>
      <c r="BD26" s="80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8"/>
      <c r="BP26" s="121"/>
      <c r="BQ26" s="191" t="s">
        <v>643</v>
      </c>
      <c r="BR26" s="192" t="s">
        <v>236</v>
      </c>
      <c r="BS26" s="180"/>
      <c r="BT26" s="180" t="s">
        <v>90</v>
      </c>
      <c r="BU26" s="180"/>
      <c r="BV26" s="180" t="s">
        <v>92</v>
      </c>
      <c r="BW26" s="180"/>
      <c r="BX26" s="180" t="s">
        <v>94</v>
      </c>
      <c r="BY26" s="180"/>
      <c r="BZ26" s="180" t="s">
        <v>96</v>
      </c>
      <c r="CA26" s="180"/>
      <c r="CB26" s="180" t="s">
        <v>97</v>
      </c>
      <c r="CC26" s="180"/>
      <c r="CD26" s="180" t="s">
        <v>98</v>
      </c>
      <c r="CE26" s="180"/>
      <c r="CF26" s="180" t="s">
        <v>99</v>
      </c>
      <c r="CG26" s="180"/>
      <c r="CH26" s="180" t="s">
        <v>100</v>
      </c>
      <c r="CI26" s="180"/>
      <c r="CJ26" s="180" t="s">
        <v>101</v>
      </c>
      <c r="CK26" s="180"/>
      <c r="CL26" s="180" t="s">
        <v>102</v>
      </c>
      <c r="CM26" s="180"/>
      <c r="CN26" s="180" t="s">
        <v>103</v>
      </c>
      <c r="CO26" s="180"/>
      <c r="CP26" s="121"/>
      <c r="CQ26" s="181" t="s">
        <v>373</v>
      </c>
      <c r="CR26" s="181"/>
      <c r="CS26" s="121"/>
    </row>
    <row r="27" spans="2:97" s="31" customFormat="1" ht="36" customHeight="1" x14ac:dyDescent="0.2">
      <c r="B27" s="30"/>
      <c r="C27" s="222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2"/>
      <c r="T27" s="222"/>
      <c r="U27" s="222"/>
      <c r="V27" s="222"/>
      <c r="W27" s="222"/>
      <c r="X27" s="222"/>
      <c r="Y27" s="185"/>
      <c r="Z27" s="186"/>
      <c r="AA27" s="186"/>
      <c r="AB27" s="186"/>
      <c r="AC27" s="186"/>
      <c r="AD27" s="186"/>
      <c r="AE27" s="186"/>
      <c r="AF27" s="187"/>
      <c r="AG27" s="189"/>
      <c r="AH27" s="222"/>
      <c r="AI27" s="222"/>
      <c r="AJ27" s="222"/>
      <c r="AK27" s="222"/>
      <c r="AL27" s="222"/>
      <c r="AM27" s="222"/>
      <c r="AN27" s="222"/>
      <c r="AO27" s="222"/>
      <c r="AP27" s="222"/>
      <c r="AQ27" s="221"/>
      <c r="AR27" s="221"/>
      <c r="AS27" s="221"/>
      <c r="AT27" s="222"/>
      <c r="AU27" s="222"/>
      <c r="AV27" s="222"/>
      <c r="AW27" s="222"/>
      <c r="AX27" s="222"/>
      <c r="AY27" s="222"/>
      <c r="AZ27" s="222"/>
      <c r="BA27" s="185"/>
      <c r="BB27" s="186"/>
      <c r="BC27" s="187"/>
      <c r="BD27" s="80"/>
      <c r="BE27" s="80"/>
      <c r="BF27" s="80"/>
      <c r="BG27" s="80"/>
      <c r="BH27" s="80"/>
      <c r="BI27" s="80"/>
      <c r="BJ27" s="80"/>
      <c r="BK27" s="79"/>
      <c r="BL27" s="79"/>
      <c r="BM27" s="79"/>
      <c r="BN27" s="79"/>
      <c r="BO27" s="88"/>
      <c r="BP27" s="122"/>
      <c r="BQ27" s="191"/>
      <c r="BR27" s="172" t="s">
        <v>369</v>
      </c>
      <c r="BS27" s="173" t="s">
        <v>370</v>
      </c>
      <c r="BT27" s="173" t="s">
        <v>369</v>
      </c>
      <c r="BU27" s="173" t="s">
        <v>370</v>
      </c>
      <c r="BV27" s="173" t="s">
        <v>369</v>
      </c>
      <c r="BW27" s="173" t="s">
        <v>370</v>
      </c>
      <c r="BX27" s="173" t="s">
        <v>369</v>
      </c>
      <c r="BY27" s="173" t="s">
        <v>370</v>
      </c>
      <c r="BZ27" s="173" t="s">
        <v>369</v>
      </c>
      <c r="CA27" s="173" t="s">
        <v>370</v>
      </c>
      <c r="CB27" s="173" t="s">
        <v>369</v>
      </c>
      <c r="CC27" s="173" t="s">
        <v>370</v>
      </c>
      <c r="CD27" s="173" t="s">
        <v>369</v>
      </c>
      <c r="CE27" s="173" t="s">
        <v>370</v>
      </c>
      <c r="CF27" s="173" t="s">
        <v>369</v>
      </c>
      <c r="CG27" s="173" t="s">
        <v>370</v>
      </c>
      <c r="CH27" s="173" t="s">
        <v>369</v>
      </c>
      <c r="CI27" s="173" t="s">
        <v>370</v>
      </c>
      <c r="CJ27" s="173" t="s">
        <v>369</v>
      </c>
      <c r="CK27" s="173" t="s">
        <v>370</v>
      </c>
      <c r="CL27" s="173" t="s">
        <v>369</v>
      </c>
      <c r="CM27" s="173" t="s">
        <v>370</v>
      </c>
      <c r="CN27" s="173" t="s">
        <v>369</v>
      </c>
      <c r="CO27" s="173" t="s">
        <v>370</v>
      </c>
      <c r="CP27" s="121"/>
      <c r="CQ27" s="136" t="s">
        <v>366</v>
      </c>
      <c r="CR27" s="136" t="s">
        <v>367</v>
      </c>
      <c r="CS27" s="122"/>
    </row>
    <row r="28" spans="2:97" s="52" customFormat="1" ht="69.95" customHeight="1" x14ac:dyDescent="0.25">
      <c r="B28" s="53"/>
      <c r="C28" s="223"/>
      <c r="D28" s="224"/>
      <c r="E28" s="206"/>
      <c r="F28" s="207"/>
      <c r="G28" s="207"/>
      <c r="H28" s="207"/>
      <c r="I28" s="207"/>
      <c r="J28" s="208"/>
      <c r="K28" s="206"/>
      <c r="L28" s="207"/>
      <c r="M28" s="207"/>
      <c r="N28" s="207"/>
      <c r="O28" s="207"/>
      <c r="P28" s="206"/>
      <c r="Q28" s="207"/>
      <c r="R28" s="207"/>
      <c r="S28" s="207"/>
      <c r="T28" s="208"/>
      <c r="U28" s="216" t="str">
        <f>IFERROR(VLOOKUP(K28,LISTAS!$D$28:$K$56,8,0),"")</f>
        <v/>
      </c>
      <c r="V28" s="217"/>
      <c r="W28" s="217"/>
      <c r="X28" s="217"/>
      <c r="Y28" s="190"/>
      <c r="Z28" s="190"/>
      <c r="AA28" s="190"/>
      <c r="AB28" s="190"/>
      <c r="AC28" s="190"/>
      <c r="AD28" s="190"/>
      <c r="AE28" s="190"/>
      <c r="AF28" s="190"/>
      <c r="AG28" s="179"/>
      <c r="AH28" s="206"/>
      <c r="AI28" s="207"/>
      <c r="AJ28" s="208"/>
      <c r="AK28" s="218"/>
      <c r="AL28" s="219"/>
      <c r="AM28" s="220"/>
      <c r="AN28" s="199"/>
      <c r="AO28" s="200"/>
      <c r="AP28" s="201"/>
      <c r="AQ28" s="199"/>
      <c r="AR28" s="200"/>
      <c r="AS28" s="201"/>
      <c r="AT28" s="194">
        <f t="shared" ref="AT28" si="0">AK28+AN28-AQ28</f>
        <v>0</v>
      </c>
      <c r="AU28" s="195"/>
      <c r="AV28" s="196"/>
      <c r="AW28" s="197"/>
      <c r="AX28" s="198"/>
      <c r="AY28" s="197"/>
      <c r="AZ28" s="198"/>
      <c r="BA28" s="197"/>
      <c r="BB28" s="297"/>
      <c r="BC28" s="198"/>
      <c r="BD28" s="80"/>
      <c r="BE28" s="80"/>
      <c r="BF28" s="80"/>
      <c r="BG28" s="80"/>
      <c r="BH28" s="80"/>
      <c r="BI28" s="80"/>
      <c r="BJ28" s="80"/>
      <c r="BK28" s="77"/>
      <c r="BL28" s="77"/>
      <c r="BM28" s="77"/>
      <c r="BN28" s="77"/>
      <c r="BO28" s="97"/>
      <c r="BP28" s="123"/>
      <c r="BQ28" s="191"/>
      <c r="BR28" s="114">
        <v>0</v>
      </c>
      <c r="BS28" s="113">
        <v>0</v>
      </c>
      <c r="BT28" s="113">
        <v>0</v>
      </c>
      <c r="BU28" s="113">
        <v>0</v>
      </c>
      <c r="BV28" s="113">
        <v>0</v>
      </c>
      <c r="BW28" s="113">
        <v>0</v>
      </c>
      <c r="BX28" s="113">
        <v>0</v>
      </c>
      <c r="BY28" s="113">
        <v>0</v>
      </c>
      <c r="BZ28" s="113">
        <v>0</v>
      </c>
      <c r="CA28" s="113">
        <v>0</v>
      </c>
      <c r="CB28" s="113">
        <v>0</v>
      </c>
      <c r="CC28" s="113">
        <v>0</v>
      </c>
      <c r="CD28" s="113">
        <v>0</v>
      </c>
      <c r="CE28" s="113">
        <v>0</v>
      </c>
      <c r="CF28" s="113">
        <v>0</v>
      </c>
      <c r="CG28" s="113">
        <v>0</v>
      </c>
      <c r="CH28" s="113">
        <v>0</v>
      </c>
      <c r="CI28" s="113">
        <v>0</v>
      </c>
      <c r="CJ28" s="113">
        <v>0</v>
      </c>
      <c r="CK28" s="113">
        <v>0</v>
      </c>
      <c r="CL28" s="113">
        <v>0</v>
      </c>
      <c r="CM28" s="113">
        <v>0</v>
      </c>
      <c r="CN28" s="113">
        <v>0</v>
      </c>
      <c r="CO28" s="113">
        <v>0</v>
      </c>
      <c r="CP28" s="126"/>
      <c r="CQ28" s="178">
        <f>AT28-BR28-BT28-BV28-BX28-BZ28-CB28-CD28-CF28-CH28-CJ28-CL28-CN28</f>
        <v>0</v>
      </c>
      <c r="CR28" s="178">
        <f>AT28-BS28-BU28-BW28-BY28-CA28-CC28-CE28-CG28-CI28-CK28-CM28-CO28</f>
        <v>0</v>
      </c>
      <c r="CS28" s="123"/>
    </row>
    <row r="29" spans="2:97" s="52" customFormat="1" ht="69.95" customHeight="1" x14ac:dyDescent="0.25">
      <c r="B29" s="53"/>
      <c r="C29" s="214"/>
      <c r="D29" s="215"/>
      <c r="E29" s="206"/>
      <c r="F29" s="207"/>
      <c r="G29" s="207"/>
      <c r="H29" s="207"/>
      <c r="I29" s="207"/>
      <c r="J29" s="208"/>
      <c r="K29" s="206"/>
      <c r="L29" s="207"/>
      <c r="M29" s="207"/>
      <c r="N29" s="207"/>
      <c r="O29" s="207"/>
      <c r="P29" s="206"/>
      <c r="Q29" s="207"/>
      <c r="R29" s="207"/>
      <c r="S29" s="207"/>
      <c r="T29" s="207"/>
      <c r="U29" s="216" t="str">
        <f>IFERROR(VLOOKUP(K29,LISTAS!$D$28:$K$56,8,0),"")</f>
        <v/>
      </c>
      <c r="V29" s="217"/>
      <c r="W29" s="217"/>
      <c r="X29" s="217"/>
      <c r="Y29" s="190"/>
      <c r="Z29" s="190"/>
      <c r="AA29" s="190"/>
      <c r="AB29" s="190"/>
      <c r="AC29" s="190"/>
      <c r="AD29" s="190"/>
      <c r="AE29" s="190"/>
      <c r="AF29" s="190"/>
      <c r="AG29" s="179"/>
      <c r="AH29" s="206"/>
      <c r="AI29" s="207"/>
      <c r="AJ29" s="208"/>
      <c r="AK29" s="218"/>
      <c r="AL29" s="219"/>
      <c r="AM29" s="220"/>
      <c r="AN29" s="199"/>
      <c r="AO29" s="200"/>
      <c r="AP29" s="201"/>
      <c r="AQ29" s="199"/>
      <c r="AR29" s="200"/>
      <c r="AS29" s="201"/>
      <c r="AT29" s="194">
        <f t="shared" ref="AT29:AT42" si="1">AK29+AN29-AQ29</f>
        <v>0</v>
      </c>
      <c r="AU29" s="195"/>
      <c r="AV29" s="196"/>
      <c r="AW29" s="197"/>
      <c r="AX29" s="198"/>
      <c r="AY29" s="197"/>
      <c r="AZ29" s="198"/>
      <c r="BA29" s="225"/>
      <c r="BB29" s="225"/>
      <c r="BC29" s="225"/>
      <c r="BD29" s="80"/>
      <c r="BE29" s="80"/>
      <c r="BF29" s="80"/>
      <c r="BG29" s="80"/>
      <c r="BH29" s="80"/>
      <c r="BI29" s="80"/>
      <c r="BJ29" s="80"/>
      <c r="BK29" s="77"/>
      <c r="BL29" s="77"/>
      <c r="BM29" s="77"/>
      <c r="BN29" s="77"/>
      <c r="BO29" s="97"/>
      <c r="BP29" s="123"/>
      <c r="BQ29" s="191"/>
      <c r="BR29" s="114">
        <v>0</v>
      </c>
      <c r="BS29" s="113">
        <v>0</v>
      </c>
      <c r="BT29" s="113">
        <v>0</v>
      </c>
      <c r="BU29" s="113">
        <v>0</v>
      </c>
      <c r="BV29" s="113">
        <v>0</v>
      </c>
      <c r="BW29" s="113">
        <v>0</v>
      </c>
      <c r="BX29" s="113">
        <v>0</v>
      </c>
      <c r="BY29" s="113">
        <v>0</v>
      </c>
      <c r="BZ29" s="113">
        <v>0</v>
      </c>
      <c r="CA29" s="113">
        <v>0</v>
      </c>
      <c r="CB29" s="113">
        <v>0</v>
      </c>
      <c r="CC29" s="113">
        <v>0</v>
      </c>
      <c r="CD29" s="113">
        <v>0</v>
      </c>
      <c r="CE29" s="113">
        <v>0</v>
      </c>
      <c r="CF29" s="113">
        <v>0</v>
      </c>
      <c r="CG29" s="113">
        <v>0</v>
      </c>
      <c r="CH29" s="113">
        <v>0</v>
      </c>
      <c r="CI29" s="113">
        <v>0</v>
      </c>
      <c r="CJ29" s="113">
        <v>0</v>
      </c>
      <c r="CK29" s="113">
        <v>0</v>
      </c>
      <c r="CL29" s="113">
        <v>0</v>
      </c>
      <c r="CM29" s="113">
        <v>0</v>
      </c>
      <c r="CN29" s="113">
        <v>0</v>
      </c>
      <c r="CO29" s="113">
        <v>0</v>
      </c>
      <c r="CP29" s="126"/>
      <c r="CQ29" s="178">
        <f t="shared" ref="CQ29:CQ32" si="2">AT29-BR29-BT29-BV29-BX29-BZ29-CB29-CD29-CF29-CH29-CJ29-CL29-CN29</f>
        <v>0</v>
      </c>
      <c r="CR29" s="178">
        <f t="shared" ref="CR29:CR32" si="3">AT29-BS29-BU29-BW29-BY29-CA29-CC29-CE29-CG29-CI29-CK29-CM29-CO29</f>
        <v>0</v>
      </c>
      <c r="CS29" s="123"/>
    </row>
    <row r="30" spans="2:97" s="52" customFormat="1" ht="69.95" customHeight="1" x14ac:dyDescent="0.25">
      <c r="B30" s="53"/>
      <c r="C30" s="214"/>
      <c r="D30" s="215"/>
      <c r="E30" s="206"/>
      <c r="F30" s="207"/>
      <c r="G30" s="207"/>
      <c r="H30" s="207"/>
      <c r="I30" s="207"/>
      <c r="J30" s="208"/>
      <c r="K30" s="206"/>
      <c r="L30" s="207"/>
      <c r="M30" s="207"/>
      <c r="N30" s="207"/>
      <c r="O30" s="207"/>
      <c r="P30" s="206"/>
      <c r="Q30" s="207"/>
      <c r="R30" s="207"/>
      <c r="S30" s="207"/>
      <c r="T30" s="207"/>
      <c r="U30" s="216" t="str">
        <f>IFERROR(VLOOKUP(K30,LISTAS!$D$28:$K$56,8,0),"")</f>
        <v/>
      </c>
      <c r="V30" s="217"/>
      <c r="W30" s="217"/>
      <c r="X30" s="217"/>
      <c r="Y30" s="190"/>
      <c r="Z30" s="190"/>
      <c r="AA30" s="190"/>
      <c r="AB30" s="190"/>
      <c r="AC30" s="190"/>
      <c r="AD30" s="190"/>
      <c r="AE30" s="190"/>
      <c r="AF30" s="190"/>
      <c r="AG30" s="179"/>
      <c r="AH30" s="206"/>
      <c r="AI30" s="207"/>
      <c r="AJ30" s="208"/>
      <c r="AK30" s="218"/>
      <c r="AL30" s="219"/>
      <c r="AM30" s="220"/>
      <c r="AN30" s="199"/>
      <c r="AO30" s="200"/>
      <c r="AP30" s="201"/>
      <c r="AQ30" s="199"/>
      <c r="AR30" s="200"/>
      <c r="AS30" s="201"/>
      <c r="AT30" s="194">
        <f t="shared" si="1"/>
        <v>0</v>
      </c>
      <c r="AU30" s="195"/>
      <c r="AV30" s="196"/>
      <c r="AW30" s="197"/>
      <c r="AX30" s="198"/>
      <c r="AY30" s="197"/>
      <c r="AZ30" s="198"/>
      <c r="BA30" s="193"/>
      <c r="BB30" s="193"/>
      <c r="BC30" s="193"/>
      <c r="BD30" s="80"/>
      <c r="BE30" s="80"/>
      <c r="BF30" s="80"/>
      <c r="BG30" s="80"/>
      <c r="BH30" s="80"/>
      <c r="BI30" s="80"/>
      <c r="BJ30" s="80"/>
      <c r="BK30" s="77"/>
      <c r="BL30" s="77"/>
      <c r="BM30" s="77"/>
      <c r="BN30" s="77"/>
      <c r="BO30" s="97"/>
      <c r="BP30" s="123"/>
      <c r="BQ30" s="191"/>
      <c r="BR30" s="114">
        <v>0</v>
      </c>
      <c r="BS30" s="113">
        <v>0</v>
      </c>
      <c r="BT30" s="113">
        <v>0</v>
      </c>
      <c r="BU30" s="113">
        <v>0</v>
      </c>
      <c r="BV30" s="113">
        <v>0</v>
      </c>
      <c r="BW30" s="113">
        <v>0</v>
      </c>
      <c r="BX30" s="113">
        <v>0</v>
      </c>
      <c r="BY30" s="113">
        <v>0</v>
      </c>
      <c r="BZ30" s="113">
        <v>0</v>
      </c>
      <c r="CA30" s="113">
        <v>0</v>
      </c>
      <c r="CB30" s="113">
        <v>0</v>
      </c>
      <c r="CC30" s="113">
        <v>0</v>
      </c>
      <c r="CD30" s="113">
        <v>0</v>
      </c>
      <c r="CE30" s="113">
        <v>0</v>
      </c>
      <c r="CF30" s="113">
        <v>0</v>
      </c>
      <c r="CG30" s="113">
        <v>0</v>
      </c>
      <c r="CH30" s="113">
        <v>0</v>
      </c>
      <c r="CI30" s="113">
        <v>0</v>
      </c>
      <c r="CJ30" s="113">
        <v>0</v>
      </c>
      <c r="CK30" s="113">
        <v>0</v>
      </c>
      <c r="CL30" s="113">
        <v>0</v>
      </c>
      <c r="CM30" s="113">
        <v>0</v>
      </c>
      <c r="CN30" s="113">
        <v>0</v>
      </c>
      <c r="CO30" s="113">
        <v>0</v>
      </c>
      <c r="CP30" s="126"/>
      <c r="CQ30" s="178">
        <f t="shared" si="2"/>
        <v>0</v>
      </c>
      <c r="CR30" s="178">
        <f t="shared" si="3"/>
        <v>0</v>
      </c>
      <c r="CS30" s="123"/>
    </row>
    <row r="31" spans="2:97" s="52" customFormat="1" ht="69.95" hidden="1" customHeight="1" x14ac:dyDescent="0.25">
      <c r="B31" s="53"/>
      <c r="C31" s="214"/>
      <c r="D31" s="215"/>
      <c r="E31" s="206"/>
      <c r="F31" s="207"/>
      <c r="G31" s="207"/>
      <c r="H31" s="207"/>
      <c r="I31" s="207"/>
      <c r="J31" s="208"/>
      <c r="K31" s="206"/>
      <c r="L31" s="207"/>
      <c r="M31" s="207"/>
      <c r="N31" s="207"/>
      <c r="O31" s="207"/>
      <c r="P31" s="206"/>
      <c r="Q31" s="207"/>
      <c r="R31" s="207"/>
      <c r="S31" s="207"/>
      <c r="T31" s="207"/>
      <c r="U31" s="216" t="str">
        <f>IFERROR(VLOOKUP(K31,LISTAS!$D$28:$K$56,8,0),"")</f>
        <v/>
      </c>
      <c r="V31" s="217"/>
      <c r="W31" s="217"/>
      <c r="X31" s="217"/>
      <c r="Y31" s="190"/>
      <c r="Z31" s="190"/>
      <c r="AA31" s="190"/>
      <c r="AB31" s="190"/>
      <c r="AC31" s="190"/>
      <c r="AD31" s="190"/>
      <c r="AE31" s="190"/>
      <c r="AF31" s="190"/>
      <c r="AG31" s="179"/>
      <c r="AH31" s="206"/>
      <c r="AI31" s="207"/>
      <c r="AJ31" s="208"/>
      <c r="AK31" s="218"/>
      <c r="AL31" s="219"/>
      <c r="AM31" s="220"/>
      <c r="AN31" s="199"/>
      <c r="AO31" s="200"/>
      <c r="AP31" s="201"/>
      <c r="AQ31" s="199"/>
      <c r="AR31" s="200"/>
      <c r="AS31" s="201"/>
      <c r="AT31" s="194">
        <f t="shared" si="1"/>
        <v>0</v>
      </c>
      <c r="AU31" s="195"/>
      <c r="AV31" s="196"/>
      <c r="AW31" s="197"/>
      <c r="AX31" s="198"/>
      <c r="AY31" s="197"/>
      <c r="AZ31" s="198"/>
      <c r="BA31" s="193"/>
      <c r="BB31" s="193"/>
      <c r="BC31" s="193"/>
      <c r="BD31" s="80"/>
      <c r="BE31" s="80"/>
      <c r="BF31" s="80"/>
      <c r="BG31" s="80"/>
      <c r="BH31" s="80"/>
      <c r="BI31" s="80"/>
      <c r="BJ31" s="80"/>
      <c r="BK31" s="77"/>
      <c r="BL31" s="77"/>
      <c r="BM31" s="77"/>
      <c r="BN31" s="77"/>
      <c r="BO31" s="97"/>
      <c r="BP31" s="123"/>
      <c r="BQ31" s="191"/>
      <c r="BR31" s="114">
        <v>0</v>
      </c>
      <c r="BS31" s="113">
        <v>0</v>
      </c>
      <c r="BT31" s="113">
        <v>0</v>
      </c>
      <c r="BU31" s="113">
        <v>0</v>
      </c>
      <c r="BV31" s="113">
        <v>0</v>
      </c>
      <c r="BW31" s="113">
        <v>0</v>
      </c>
      <c r="BX31" s="113">
        <v>0</v>
      </c>
      <c r="BY31" s="113">
        <v>0</v>
      </c>
      <c r="BZ31" s="113">
        <v>0</v>
      </c>
      <c r="CA31" s="113">
        <v>0</v>
      </c>
      <c r="CB31" s="113">
        <v>0</v>
      </c>
      <c r="CC31" s="113">
        <v>0</v>
      </c>
      <c r="CD31" s="113">
        <v>0</v>
      </c>
      <c r="CE31" s="113">
        <v>0</v>
      </c>
      <c r="CF31" s="113">
        <v>0</v>
      </c>
      <c r="CG31" s="113">
        <v>0</v>
      </c>
      <c r="CH31" s="113">
        <v>0</v>
      </c>
      <c r="CI31" s="113">
        <v>0</v>
      </c>
      <c r="CJ31" s="113">
        <v>0</v>
      </c>
      <c r="CK31" s="113">
        <v>0</v>
      </c>
      <c r="CL31" s="113">
        <v>0</v>
      </c>
      <c r="CM31" s="113">
        <v>0</v>
      </c>
      <c r="CN31" s="113">
        <v>0</v>
      </c>
      <c r="CO31" s="113">
        <v>0</v>
      </c>
      <c r="CP31" s="126"/>
      <c r="CQ31" s="178">
        <f t="shared" si="2"/>
        <v>0</v>
      </c>
      <c r="CR31" s="178">
        <f t="shared" si="3"/>
        <v>0</v>
      </c>
      <c r="CS31" s="123"/>
    </row>
    <row r="32" spans="2:97" s="52" customFormat="1" ht="69.95" hidden="1" customHeight="1" x14ac:dyDescent="0.25">
      <c r="B32" s="53"/>
      <c r="C32" s="214"/>
      <c r="D32" s="215"/>
      <c r="E32" s="206"/>
      <c r="F32" s="207"/>
      <c r="G32" s="207"/>
      <c r="H32" s="207"/>
      <c r="I32" s="207"/>
      <c r="J32" s="208"/>
      <c r="K32" s="206"/>
      <c r="L32" s="207"/>
      <c r="M32" s="207"/>
      <c r="N32" s="207"/>
      <c r="O32" s="207"/>
      <c r="P32" s="206"/>
      <c r="Q32" s="207"/>
      <c r="R32" s="207"/>
      <c r="S32" s="207"/>
      <c r="T32" s="207"/>
      <c r="U32" s="216" t="str">
        <f>IFERROR(VLOOKUP(K32,LISTAS!$D$28:$K$56,8,0),"")</f>
        <v/>
      </c>
      <c r="V32" s="217"/>
      <c r="W32" s="217"/>
      <c r="X32" s="217"/>
      <c r="Y32" s="190"/>
      <c r="Z32" s="190"/>
      <c r="AA32" s="190"/>
      <c r="AB32" s="190"/>
      <c r="AC32" s="190"/>
      <c r="AD32" s="190"/>
      <c r="AE32" s="190"/>
      <c r="AF32" s="190"/>
      <c r="AG32" s="179"/>
      <c r="AH32" s="206"/>
      <c r="AI32" s="207"/>
      <c r="AJ32" s="208"/>
      <c r="AK32" s="218"/>
      <c r="AL32" s="219"/>
      <c r="AM32" s="220"/>
      <c r="AN32" s="199"/>
      <c r="AO32" s="200"/>
      <c r="AP32" s="201"/>
      <c r="AQ32" s="199"/>
      <c r="AR32" s="200"/>
      <c r="AS32" s="201"/>
      <c r="AT32" s="194">
        <f t="shared" si="1"/>
        <v>0</v>
      </c>
      <c r="AU32" s="195"/>
      <c r="AV32" s="196"/>
      <c r="AW32" s="197"/>
      <c r="AX32" s="198"/>
      <c r="AY32" s="197"/>
      <c r="AZ32" s="198"/>
      <c r="BA32" s="193"/>
      <c r="BB32" s="193"/>
      <c r="BC32" s="193"/>
      <c r="BD32" s="80"/>
      <c r="BE32" s="80"/>
      <c r="BF32" s="80"/>
      <c r="BG32" s="80"/>
      <c r="BH32" s="80"/>
      <c r="BI32" s="80"/>
      <c r="BJ32" s="80"/>
      <c r="BK32" s="77"/>
      <c r="BL32" s="77"/>
      <c r="BM32" s="77"/>
      <c r="BN32" s="77"/>
      <c r="BO32" s="97"/>
      <c r="BP32" s="123"/>
      <c r="BQ32" s="191"/>
      <c r="BR32" s="114">
        <v>0</v>
      </c>
      <c r="BS32" s="113">
        <v>0</v>
      </c>
      <c r="BT32" s="113">
        <v>0</v>
      </c>
      <c r="BU32" s="113">
        <v>0</v>
      </c>
      <c r="BV32" s="113">
        <v>0</v>
      </c>
      <c r="BW32" s="113">
        <v>0</v>
      </c>
      <c r="BX32" s="113">
        <v>0</v>
      </c>
      <c r="BY32" s="113">
        <v>0</v>
      </c>
      <c r="BZ32" s="113">
        <v>0</v>
      </c>
      <c r="CA32" s="113">
        <v>0</v>
      </c>
      <c r="CB32" s="113">
        <v>0</v>
      </c>
      <c r="CC32" s="113">
        <v>0</v>
      </c>
      <c r="CD32" s="113">
        <v>0</v>
      </c>
      <c r="CE32" s="113">
        <v>0</v>
      </c>
      <c r="CF32" s="113">
        <v>0</v>
      </c>
      <c r="CG32" s="113">
        <v>0</v>
      </c>
      <c r="CH32" s="113">
        <v>0</v>
      </c>
      <c r="CI32" s="113">
        <v>0</v>
      </c>
      <c r="CJ32" s="113">
        <v>0</v>
      </c>
      <c r="CK32" s="113">
        <v>0</v>
      </c>
      <c r="CL32" s="113">
        <v>0</v>
      </c>
      <c r="CM32" s="113">
        <v>0</v>
      </c>
      <c r="CN32" s="113">
        <v>0</v>
      </c>
      <c r="CO32" s="113">
        <v>0</v>
      </c>
      <c r="CP32" s="126"/>
      <c r="CQ32" s="178">
        <f t="shared" si="2"/>
        <v>0</v>
      </c>
      <c r="CR32" s="178">
        <f t="shared" si="3"/>
        <v>0</v>
      </c>
      <c r="CS32" s="123"/>
    </row>
    <row r="33" spans="2:97" s="52" customFormat="1" ht="69.95" hidden="1" customHeight="1" x14ac:dyDescent="0.25">
      <c r="B33" s="53"/>
      <c r="C33" s="214"/>
      <c r="D33" s="215"/>
      <c r="E33" s="206"/>
      <c r="F33" s="207"/>
      <c r="G33" s="207"/>
      <c r="H33" s="207"/>
      <c r="I33" s="207"/>
      <c r="J33" s="208"/>
      <c r="K33" s="206"/>
      <c r="L33" s="207"/>
      <c r="M33" s="207"/>
      <c r="N33" s="207"/>
      <c r="O33" s="207"/>
      <c r="P33" s="206"/>
      <c r="Q33" s="207"/>
      <c r="R33" s="207"/>
      <c r="S33" s="207"/>
      <c r="T33" s="207"/>
      <c r="U33" s="216" t="str">
        <f>IFERROR(VLOOKUP(K33,LISTAS!$D$28:$K$56,8,0),"")</f>
        <v/>
      </c>
      <c r="V33" s="217"/>
      <c r="W33" s="217"/>
      <c r="X33" s="217"/>
      <c r="Y33" s="190"/>
      <c r="Z33" s="190"/>
      <c r="AA33" s="190"/>
      <c r="AB33" s="190"/>
      <c r="AC33" s="190"/>
      <c r="AD33" s="190"/>
      <c r="AE33" s="190"/>
      <c r="AF33" s="190"/>
      <c r="AG33" s="179"/>
      <c r="AH33" s="206"/>
      <c r="AI33" s="207"/>
      <c r="AJ33" s="208"/>
      <c r="AK33" s="218"/>
      <c r="AL33" s="219"/>
      <c r="AM33" s="220"/>
      <c r="AN33" s="199"/>
      <c r="AO33" s="200"/>
      <c r="AP33" s="201"/>
      <c r="AQ33" s="199"/>
      <c r="AR33" s="200"/>
      <c r="AS33" s="201"/>
      <c r="AT33" s="194">
        <f t="shared" si="1"/>
        <v>0</v>
      </c>
      <c r="AU33" s="195"/>
      <c r="AV33" s="196"/>
      <c r="AW33" s="197"/>
      <c r="AX33" s="198"/>
      <c r="AY33" s="197"/>
      <c r="AZ33" s="198"/>
      <c r="BA33" s="193"/>
      <c r="BB33" s="193"/>
      <c r="BC33" s="193"/>
      <c r="BD33" s="80"/>
      <c r="BE33" s="80"/>
      <c r="BF33" s="80"/>
      <c r="BG33" s="80"/>
      <c r="BH33" s="80"/>
      <c r="BI33" s="80"/>
      <c r="BJ33" s="80"/>
      <c r="BK33" s="77"/>
      <c r="BL33" s="77"/>
      <c r="BM33" s="77"/>
      <c r="BN33" s="77"/>
      <c r="BO33" s="97"/>
      <c r="BP33" s="123"/>
      <c r="BQ33" s="191"/>
      <c r="BR33" s="114">
        <v>0</v>
      </c>
      <c r="BS33" s="113">
        <v>0</v>
      </c>
      <c r="BT33" s="113">
        <v>0</v>
      </c>
      <c r="BU33" s="113">
        <v>0</v>
      </c>
      <c r="BV33" s="113">
        <v>0</v>
      </c>
      <c r="BW33" s="113">
        <v>0</v>
      </c>
      <c r="BX33" s="113">
        <v>0</v>
      </c>
      <c r="BY33" s="113">
        <v>0</v>
      </c>
      <c r="BZ33" s="113">
        <v>0</v>
      </c>
      <c r="CA33" s="113">
        <v>0</v>
      </c>
      <c r="CB33" s="113">
        <v>0</v>
      </c>
      <c r="CC33" s="113">
        <v>0</v>
      </c>
      <c r="CD33" s="113">
        <v>0</v>
      </c>
      <c r="CE33" s="113">
        <v>0</v>
      </c>
      <c r="CF33" s="113">
        <v>0</v>
      </c>
      <c r="CG33" s="113">
        <v>0</v>
      </c>
      <c r="CH33" s="113">
        <v>0</v>
      </c>
      <c r="CI33" s="113">
        <v>0</v>
      </c>
      <c r="CJ33" s="113">
        <v>0</v>
      </c>
      <c r="CK33" s="113">
        <v>0</v>
      </c>
      <c r="CL33" s="113">
        <v>0</v>
      </c>
      <c r="CM33" s="113">
        <v>0</v>
      </c>
      <c r="CN33" s="113">
        <v>0</v>
      </c>
      <c r="CO33" s="113">
        <v>0</v>
      </c>
      <c r="CP33" s="126"/>
      <c r="CQ33" s="178">
        <f t="shared" ref="CQ33:CQ37" si="4">AT33-BR33-BT33-BV33-BX33-BZ33-CB33-CD33-CF33-CH33-CJ33-CL33-CN33</f>
        <v>0</v>
      </c>
      <c r="CR33" s="178">
        <f t="shared" ref="CR33:CR37" si="5">AT33-BS33-BU33-BW33-BY33-CA33-CC33-CE33-CG33-CI33-CK33-CM33-CO33</f>
        <v>0</v>
      </c>
      <c r="CS33" s="123"/>
    </row>
    <row r="34" spans="2:97" s="52" customFormat="1" ht="69.95" hidden="1" customHeight="1" x14ac:dyDescent="0.25">
      <c r="B34" s="53"/>
      <c r="C34" s="214"/>
      <c r="D34" s="215"/>
      <c r="E34" s="206"/>
      <c r="F34" s="207"/>
      <c r="G34" s="207"/>
      <c r="H34" s="207"/>
      <c r="I34" s="207"/>
      <c r="J34" s="208"/>
      <c r="K34" s="206"/>
      <c r="L34" s="207"/>
      <c r="M34" s="207"/>
      <c r="N34" s="207"/>
      <c r="O34" s="207"/>
      <c r="P34" s="206"/>
      <c r="Q34" s="207"/>
      <c r="R34" s="207"/>
      <c r="S34" s="207"/>
      <c r="T34" s="207"/>
      <c r="U34" s="216" t="str">
        <f>IFERROR(VLOOKUP(K34,LISTAS!$D$28:$K$56,8,0),"")</f>
        <v/>
      </c>
      <c r="V34" s="217"/>
      <c r="W34" s="217"/>
      <c r="X34" s="217"/>
      <c r="Y34" s="190"/>
      <c r="Z34" s="190"/>
      <c r="AA34" s="190"/>
      <c r="AB34" s="190"/>
      <c r="AC34" s="190"/>
      <c r="AD34" s="190"/>
      <c r="AE34" s="190"/>
      <c r="AF34" s="190"/>
      <c r="AG34" s="179"/>
      <c r="AH34" s="206"/>
      <c r="AI34" s="207"/>
      <c r="AJ34" s="208"/>
      <c r="AK34" s="218"/>
      <c r="AL34" s="219"/>
      <c r="AM34" s="220"/>
      <c r="AN34" s="199"/>
      <c r="AO34" s="200"/>
      <c r="AP34" s="201"/>
      <c r="AQ34" s="199"/>
      <c r="AR34" s="200"/>
      <c r="AS34" s="201"/>
      <c r="AT34" s="194">
        <f t="shared" si="1"/>
        <v>0</v>
      </c>
      <c r="AU34" s="195"/>
      <c r="AV34" s="196"/>
      <c r="AW34" s="197"/>
      <c r="AX34" s="198"/>
      <c r="AY34" s="197"/>
      <c r="AZ34" s="198"/>
      <c r="BA34" s="193"/>
      <c r="BB34" s="193"/>
      <c r="BC34" s="193"/>
      <c r="BD34" s="80"/>
      <c r="BE34" s="80"/>
      <c r="BF34" s="80"/>
      <c r="BG34" s="80"/>
      <c r="BH34" s="80"/>
      <c r="BI34" s="80"/>
      <c r="BJ34" s="80"/>
      <c r="BK34" s="77"/>
      <c r="BL34" s="77"/>
      <c r="BM34" s="77"/>
      <c r="BN34" s="77"/>
      <c r="BO34" s="97"/>
      <c r="BP34" s="123"/>
      <c r="BQ34" s="191"/>
      <c r="BR34" s="114">
        <v>0</v>
      </c>
      <c r="BS34" s="113">
        <v>0</v>
      </c>
      <c r="BT34" s="113">
        <v>0</v>
      </c>
      <c r="BU34" s="113">
        <v>0</v>
      </c>
      <c r="BV34" s="113">
        <v>0</v>
      </c>
      <c r="BW34" s="113">
        <v>0</v>
      </c>
      <c r="BX34" s="113">
        <v>0</v>
      </c>
      <c r="BY34" s="113">
        <v>0</v>
      </c>
      <c r="BZ34" s="113">
        <v>0</v>
      </c>
      <c r="CA34" s="113">
        <v>0</v>
      </c>
      <c r="CB34" s="113">
        <v>0</v>
      </c>
      <c r="CC34" s="113">
        <v>0</v>
      </c>
      <c r="CD34" s="113">
        <v>0</v>
      </c>
      <c r="CE34" s="113">
        <v>0</v>
      </c>
      <c r="CF34" s="113">
        <v>0</v>
      </c>
      <c r="CG34" s="113">
        <v>0</v>
      </c>
      <c r="CH34" s="113">
        <v>0</v>
      </c>
      <c r="CI34" s="113">
        <v>0</v>
      </c>
      <c r="CJ34" s="113">
        <v>0</v>
      </c>
      <c r="CK34" s="113">
        <v>0</v>
      </c>
      <c r="CL34" s="113">
        <v>0</v>
      </c>
      <c r="CM34" s="113">
        <v>0</v>
      </c>
      <c r="CN34" s="113">
        <v>0</v>
      </c>
      <c r="CO34" s="113">
        <v>0</v>
      </c>
      <c r="CP34" s="126"/>
      <c r="CQ34" s="178">
        <f t="shared" si="4"/>
        <v>0</v>
      </c>
      <c r="CR34" s="178">
        <f t="shared" si="5"/>
        <v>0</v>
      </c>
      <c r="CS34" s="123"/>
    </row>
    <row r="35" spans="2:97" s="52" customFormat="1" ht="69.95" hidden="1" customHeight="1" x14ac:dyDescent="0.25">
      <c r="B35" s="53"/>
      <c r="C35" s="214"/>
      <c r="D35" s="215"/>
      <c r="E35" s="206"/>
      <c r="F35" s="207"/>
      <c r="G35" s="207"/>
      <c r="H35" s="207"/>
      <c r="I35" s="207"/>
      <c r="J35" s="208"/>
      <c r="K35" s="206"/>
      <c r="L35" s="207"/>
      <c r="M35" s="207"/>
      <c r="N35" s="207"/>
      <c r="O35" s="207"/>
      <c r="P35" s="206"/>
      <c r="Q35" s="207"/>
      <c r="R35" s="207"/>
      <c r="S35" s="207"/>
      <c r="T35" s="207"/>
      <c r="U35" s="216" t="str">
        <f>IFERROR(VLOOKUP(K35,LISTAS!$D$28:$K$56,8,0),"")</f>
        <v/>
      </c>
      <c r="V35" s="217"/>
      <c r="W35" s="217"/>
      <c r="X35" s="217"/>
      <c r="Y35" s="190"/>
      <c r="Z35" s="190"/>
      <c r="AA35" s="190"/>
      <c r="AB35" s="190"/>
      <c r="AC35" s="190"/>
      <c r="AD35" s="190"/>
      <c r="AE35" s="190"/>
      <c r="AF35" s="190"/>
      <c r="AG35" s="179"/>
      <c r="AH35" s="206"/>
      <c r="AI35" s="207"/>
      <c r="AJ35" s="208"/>
      <c r="AK35" s="218"/>
      <c r="AL35" s="219"/>
      <c r="AM35" s="220"/>
      <c r="AN35" s="199"/>
      <c r="AO35" s="200"/>
      <c r="AP35" s="201"/>
      <c r="AQ35" s="199"/>
      <c r="AR35" s="200"/>
      <c r="AS35" s="201"/>
      <c r="AT35" s="194">
        <f t="shared" si="1"/>
        <v>0</v>
      </c>
      <c r="AU35" s="195"/>
      <c r="AV35" s="196"/>
      <c r="AW35" s="197"/>
      <c r="AX35" s="198"/>
      <c r="AY35" s="197"/>
      <c r="AZ35" s="198"/>
      <c r="BA35" s="193"/>
      <c r="BB35" s="193"/>
      <c r="BC35" s="193"/>
      <c r="BD35" s="80"/>
      <c r="BE35" s="80"/>
      <c r="BF35" s="80"/>
      <c r="BG35" s="80"/>
      <c r="BH35" s="80"/>
      <c r="BI35" s="80"/>
      <c r="BJ35" s="80"/>
      <c r="BK35" s="77"/>
      <c r="BL35" s="77"/>
      <c r="BM35" s="77"/>
      <c r="BN35" s="77"/>
      <c r="BO35" s="97"/>
      <c r="BP35" s="123"/>
      <c r="BQ35" s="191"/>
      <c r="BR35" s="114">
        <v>0</v>
      </c>
      <c r="BS35" s="113">
        <v>0</v>
      </c>
      <c r="BT35" s="113">
        <v>0</v>
      </c>
      <c r="BU35" s="113">
        <v>0</v>
      </c>
      <c r="BV35" s="113">
        <v>0</v>
      </c>
      <c r="BW35" s="113">
        <v>0</v>
      </c>
      <c r="BX35" s="113">
        <v>0</v>
      </c>
      <c r="BY35" s="113">
        <v>0</v>
      </c>
      <c r="BZ35" s="113">
        <v>0</v>
      </c>
      <c r="CA35" s="113">
        <v>0</v>
      </c>
      <c r="CB35" s="113">
        <v>0</v>
      </c>
      <c r="CC35" s="113">
        <v>0</v>
      </c>
      <c r="CD35" s="113">
        <v>0</v>
      </c>
      <c r="CE35" s="113">
        <v>0</v>
      </c>
      <c r="CF35" s="113">
        <v>0</v>
      </c>
      <c r="CG35" s="113">
        <v>0</v>
      </c>
      <c r="CH35" s="113">
        <v>0</v>
      </c>
      <c r="CI35" s="113">
        <v>0</v>
      </c>
      <c r="CJ35" s="113">
        <v>0</v>
      </c>
      <c r="CK35" s="113">
        <v>0</v>
      </c>
      <c r="CL35" s="113">
        <v>0</v>
      </c>
      <c r="CM35" s="113">
        <v>0</v>
      </c>
      <c r="CN35" s="113">
        <v>0</v>
      </c>
      <c r="CO35" s="113">
        <v>0</v>
      </c>
      <c r="CP35" s="126"/>
      <c r="CQ35" s="178">
        <f t="shared" si="4"/>
        <v>0</v>
      </c>
      <c r="CR35" s="178">
        <f t="shared" si="5"/>
        <v>0</v>
      </c>
      <c r="CS35" s="123"/>
    </row>
    <row r="36" spans="2:97" s="52" customFormat="1" ht="69.95" hidden="1" customHeight="1" x14ac:dyDescent="0.25">
      <c r="B36" s="53"/>
      <c r="C36" s="214"/>
      <c r="D36" s="215"/>
      <c r="E36" s="206"/>
      <c r="F36" s="207"/>
      <c r="G36" s="207"/>
      <c r="H36" s="207"/>
      <c r="I36" s="207"/>
      <c r="J36" s="208"/>
      <c r="K36" s="206"/>
      <c r="L36" s="207"/>
      <c r="M36" s="207"/>
      <c r="N36" s="207"/>
      <c r="O36" s="207"/>
      <c r="P36" s="206"/>
      <c r="Q36" s="207"/>
      <c r="R36" s="207"/>
      <c r="S36" s="207"/>
      <c r="T36" s="207"/>
      <c r="U36" s="216" t="str">
        <f>IFERROR(VLOOKUP(K36,LISTAS!$D$28:$K$56,8,0),"")</f>
        <v/>
      </c>
      <c r="V36" s="217"/>
      <c r="W36" s="217"/>
      <c r="X36" s="217"/>
      <c r="Y36" s="190"/>
      <c r="Z36" s="190"/>
      <c r="AA36" s="190"/>
      <c r="AB36" s="190"/>
      <c r="AC36" s="190"/>
      <c r="AD36" s="190"/>
      <c r="AE36" s="190"/>
      <c r="AF36" s="190"/>
      <c r="AG36" s="179"/>
      <c r="AH36" s="206"/>
      <c r="AI36" s="207"/>
      <c r="AJ36" s="208"/>
      <c r="AK36" s="218"/>
      <c r="AL36" s="219"/>
      <c r="AM36" s="220"/>
      <c r="AN36" s="199"/>
      <c r="AO36" s="200"/>
      <c r="AP36" s="201"/>
      <c r="AQ36" s="199"/>
      <c r="AR36" s="200"/>
      <c r="AS36" s="201"/>
      <c r="AT36" s="194">
        <f t="shared" si="1"/>
        <v>0</v>
      </c>
      <c r="AU36" s="195"/>
      <c r="AV36" s="196"/>
      <c r="AW36" s="197"/>
      <c r="AX36" s="198"/>
      <c r="AY36" s="197"/>
      <c r="AZ36" s="198"/>
      <c r="BA36" s="193"/>
      <c r="BB36" s="193"/>
      <c r="BC36" s="193"/>
      <c r="BD36" s="80"/>
      <c r="BE36" s="80"/>
      <c r="BF36" s="80"/>
      <c r="BG36" s="80"/>
      <c r="BH36" s="80"/>
      <c r="BI36" s="80"/>
      <c r="BJ36" s="80"/>
      <c r="BK36" s="77"/>
      <c r="BL36" s="77"/>
      <c r="BM36" s="77"/>
      <c r="BN36" s="77"/>
      <c r="BO36" s="97"/>
      <c r="BP36" s="123"/>
      <c r="BQ36" s="191"/>
      <c r="BR36" s="114">
        <v>0</v>
      </c>
      <c r="BS36" s="113">
        <v>0</v>
      </c>
      <c r="BT36" s="113">
        <v>0</v>
      </c>
      <c r="BU36" s="113">
        <v>0</v>
      </c>
      <c r="BV36" s="113">
        <v>0</v>
      </c>
      <c r="BW36" s="113">
        <v>0</v>
      </c>
      <c r="BX36" s="113">
        <v>0</v>
      </c>
      <c r="BY36" s="113">
        <v>0</v>
      </c>
      <c r="BZ36" s="113">
        <v>0</v>
      </c>
      <c r="CA36" s="113">
        <v>0</v>
      </c>
      <c r="CB36" s="113">
        <v>0</v>
      </c>
      <c r="CC36" s="113">
        <v>0</v>
      </c>
      <c r="CD36" s="113">
        <v>0</v>
      </c>
      <c r="CE36" s="113">
        <v>0</v>
      </c>
      <c r="CF36" s="113">
        <v>0</v>
      </c>
      <c r="CG36" s="113">
        <v>0</v>
      </c>
      <c r="CH36" s="113">
        <v>0</v>
      </c>
      <c r="CI36" s="113">
        <v>0</v>
      </c>
      <c r="CJ36" s="113">
        <v>0</v>
      </c>
      <c r="CK36" s="113">
        <v>0</v>
      </c>
      <c r="CL36" s="113">
        <v>0</v>
      </c>
      <c r="CM36" s="113">
        <v>0</v>
      </c>
      <c r="CN36" s="113">
        <v>0</v>
      </c>
      <c r="CO36" s="113">
        <v>0</v>
      </c>
      <c r="CP36" s="127"/>
      <c r="CQ36" s="178">
        <f t="shared" si="4"/>
        <v>0</v>
      </c>
      <c r="CR36" s="178">
        <f t="shared" si="5"/>
        <v>0</v>
      </c>
      <c r="CS36" s="123"/>
    </row>
    <row r="37" spans="2:97" s="52" customFormat="1" ht="69.95" hidden="1" customHeight="1" x14ac:dyDescent="0.25">
      <c r="B37" s="53"/>
      <c r="C37" s="214"/>
      <c r="D37" s="215"/>
      <c r="E37" s="206"/>
      <c r="F37" s="207"/>
      <c r="G37" s="207"/>
      <c r="H37" s="207"/>
      <c r="I37" s="207"/>
      <c r="J37" s="208"/>
      <c r="K37" s="206"/>
      <c r="L37" s="207"/>
      <c r="M37" s="207"/>
      <c r="N37" s="207"/>
      <c r="O37" s="207"/>
      <c r="P37" s="206"/>
      <c r="Q37" s="207"/>
      <c r="R37" s="207"/>
      <c r="S37" s="207"/>
      <c r="T37" s="207"/>
      <c r="U37" s="216" t="str">
        <f>IFERROR(VLOOKUP(K37,LISTAS!$D$28:$K$56,8,0),"")</f>
        <v/>
      </c>
      <c r="V37" s="217"/>
      <c r="W37" s="217"/>
      <c r="X37" s="217"/>
      <c r="Y37" s="190"/>
      <c r="Z37" s="190"/>
      <c r="AA37" s="190"/>
      <c r="AB37" s="190"/>
      <c r="AC37" s="190"/>
      <c r="AD37" s="190"/>
      <c r="AE37" s="190"/>
      <c r="AF37" s="190"/>
      <c r="AG37" s="179"/>
      <c r="AH37" s="206"/>
      <c r="AI37" s="207"/>
      <c r="AJ37" s="208"/>
      <c r="AK37" s="218"/>
      <c r="AL37" s="219"/>
      <c r="AM37" s="220"/>
      <c r="AN37" s="199"/>
      <c r="AO37" s="200"/>
      <c r="AP37" s="201"/>
      <c r="AQ37" s="199"/>
      <c r="AR37" s="200"/>
      <c r="AS37" s="201"/>
      <c r="AT37" s="194">
        <f t="shared" si="1"/>
        <v>0</v>
      </c>
      <c r="AU37" s="195"/>
      <c r="AV37" s="196"/>
      <c r="AW37" s="197"/>
      <c r="AX37" s="198"/>
      <c r="AY37" s="197"/>
      <c r="AZ37" s="198"/>
      <c r="BA37" s="193"/>
      <c r="BB37" s="193"/>
      <c r="BC37" s="193"/>
      <c r="BD37" s="80"/>
      <c r="BE37" s="80"/>
      <c r="BF37" s="80"/>
      <c r="BG37" s="80"/>
      <c r="BH37" s="80"/>
      <c r="BI37" s="80"/>
      <c r="BJ37" s="80"/>
      <c r="BK37" s="81"/>
      <c r="BL37" s="81"/>
      <c r="BM37" s="81"/>
      <c r="BN37" s="81"/>
      <c r="BO37" s="97"/>
      <c r="BP37" s="123"/>
      <c r="BQ37" s="191"/>
      <c r="BR37" s="114">
        <v>0</v>
      </c>
      <c r="BS37" s="113">
        <v>0</v>
      </c>
      <c r="BT37" s="113">
        <v>0</v>
      </c>
      <c r="BU37" s="113">
        <v>0</v>
      </c>
      <c r="BV37" s="113">
        <v>0</v>
      </c>
      <c r="BW37" s="113">
        <v>0</v>
      </c>
      <c r="BX37" s="113">
        <v>0</v>
      </c>
      <c r="BY37" s="113">
        <v>0</v>
      </c>
      <c r="BZ37" s="113">
        <v>0</v>
      </c>
      <c r="CA37" s="113">
        <v>0</v>
      </c>
      <c r="CB37" s="113">
        <v>0</v>
      </c>
      <c r="CC37" s="113">
        <v>0</v>
      </c>
      <c r="CD37" s="113">
        <v>0</v>
      </c>
      <c r="CE37" s="113">
        <v>0</v>
      </c>
      <c r="CF37" s="113">
        <v>0</v>
      </c>
      <c r="CG37" s="113">
        <v>0</v>
      </c>
      <c r="CH37" s="113">
        <v>0</v>
      </c>
      <c r="CI37" s="113">
        <v>0</v>
      </c>
      <c r="CJ37" s="113">
        <v>0</v>
      </c>
      <c r="CK37" s="113">
        <v>0</v>
      </c>
      <c r="CL37" s="113">
        <v>0</v>
      </c>
      <c r="CM37" s="113">
        <v>0</v>
      </c>
      <c r="CN37" s="113">
        <v>0</v>
      </c>
      <c r="CO37" s="113">
        <v>0</v>
      </c>
      <c r="CP37" s="128"/>
      <c r="CQ37" s="178">
        <f t="shared" si="4"/>
        <v>0</v>
      </c>
      <c r="CR37" s="178">
        <f t="shared" si="5"/>
        <v>0</v>
      </c>
      <c r="CS37" s="123"/>
    </row>
    <row r="38" spans="2:97" s="52" customFormat="1" ht="69.95" hidden="1" customHeight="1" x14ac:dyDescent="0.25">
      <c r="B38" s="53"/>
      <c r="C38" s="214"/>
      <c r="D38" s="215"/>
      <c r="E38" s="206"/>
      <c r="F38" s="207"/>
      <c r="G38" s="207"/>
      <c r="H38" s="207"/>
      <c r="I38" s="207"/>
      <c r="J38" s="208"/>
      <c r="K38" s="206"/>
      <c r="L38" s="207"/>
      <c r="M38" s="207"/>
      <c r="N38" s="207"/>
      <c r="O38" s="207"/>
      <c r="P38" s="206"/>
      <c r="Q38" s="207"/>
      <c r="R38" s="207"/>
      <c r="S38" s="207"/>
      <c r="T38" s="207"/>
      <c r="U38" s="216" t="str">
        <f>IFERROR(VLOOKUP(K38,LISTAS!$D$28:$K$56,8,0),"")</f>
        <v/>
      </c>
      <c r="V38" s="217"/>
      <c r="W38" s="217"/>
      <c r="X38" s="217"/>
      <c r="Y38" s="190"/>
      <c r="Z38" s="190"/>
      <c r="AA38" s="190"/>
      <c r="AB38" s="190"/>
      <c r="AC38" s="190"/>
      <c r="AD38" s="190"/>
      <c r="AE38" s="190"/>
      <c r="AF38" s="190"/>
      <c r="AG38" s="179"/>
      <c r="AH38" s="206"/>
      <c r="AI38" s="207"/>
      <c r="AJ38" s="208"/>
      <c r="AK38" s="218"/>
      <c r="AL38" s="219"/>
      <c r="AM38" s="220"/>
      <c r="AN38" s="199"/>
      <c r="AO38" s="200"/>
      <c r="AP38" s="201"/>
      <c r="AQ38" s="199"/>
      <c r="AR38" s="200"/>
      <c r="AS38" s="201"/>
      <c r="AT38" s="194">
        <f t="shared" si="1"/>
        <v>0</v>
      </c>
      <c r="AU38" s="195"/>
      <c r="AV38" s="196"/>
      <c r="AW38" s="197"/>
      <c r="AX38" s="198"/>
      <c r="AY38" s="197"/>
      <c r="AZ38" s="198"/>
      <c r="BA38" s="193"/>
      <c r="BB38" s="193"/>
      <c r="BC38" s="193"/>
      <c r="BD38" s="80"/>
      <c r="BE38" s="80"/>
      <c r="BF38" s="80"/>
      <c r="BG38" s="80"/>
      <c r="BH38" s="80"/>
      <c r="BI38" s="80"/>
      <c r="BJ38" s="80"/>
      <c r="BK38" s="81"/>
      <c r="BL38" s="81"/>
      <c r="BM38" s="81"/>
      <c r="BN38" s="81"/>
      <c r="BO38" s="97"/>
      <c r="BP38" s="123"/>
      <c r="BQ38" s="191"/>
      <c r="BR38" s="174">
        <f t="shared" ref="BR38:CO38" si="6">SUBTOTAL(9,BR28:BR37)</f>
        <v>0</v>
      </c>
      <c r="BS38" s="174">
        <f t="shared" si="6"/>
        <v>0</v>
      </c>
      <c r="BT38" s="174">
        <f t="shared" si="6"/>
        <v>0</v>
      </c>
      <c r="BU38" s="174">
        <f t="shared" si="6"/>
        <v>0</v>
      </c>
      <c r="BV38" s="174">
        <f t="shared" si="6"/>
        <v>0</v>
      </c>
      <c r="BW38" s="174">
        <f t="shared" si="6"/>
        <v>0</v>
      </c>
      <c r="BX38" s="174">
        <f t="shared" si="6"/>
        <v>0</v>
      </c>
      <c r="BY38" s="174">
        <f t="shared" si="6"/>
        <v>0</v>
      </c>
      <c r="BZ38" s="174">
        <f t="shared" si="6"/>
        <v>0</v>
      </c>
      <c r="CA38" s="174">
        <f t="shared" si="6"/>
        <v>0</v>
      </c>
      <c r="CB38" s="174">
        <f t="shared" si="6"/>
        <v>0</v>
      </c>
      <c r="CC38" s="174">
        <f t="shared" si="6"/>
        <v>0</v>
      </c>
      <c r="CD38" s="174">
        <f t="shared" si="6"/>
        <v>0</v>
      </c>
      <c r="CE38" s="174">
        <f t="shared" si="6"/>
        <v>0</v>
      </c>
      <c r="CF38" s="174">
        <f t="shared" si="6"/>
        <v>0</v>
      </c>
      <c r="CG38" s="174">
        <f t="shared" si="6"/>
        <v>0</v>
      </c>
      <c r="CH38" s="174">
        <f t="shared" si="6"/>
        <v>0</v>
      </c>
      <c r="CI38" s="174">
        <f t="shared" si="6"/>
        <v>0</v>
      </c>
      <c r="CJ38" s="174">
        <f t="shared" si="6"/>
        <v>0</v>
      </c>
      <c r="CK38" s="174">
        <f t="shared" si="6"/>
        <v>0</v>
      </c>
      <c r="CL38" s="174">
        <f t="shared" si="6"/>
        <v>0</v>
      </c>
      <c r="CM38" s="174">
        <f t="shared" si="6"/>
        <v>0</v>
      </c>
      <c r="CN38" s="174">
        <f t="shared" si="6"/>
        <v>0</v>
      </c>
      <c r="CO38" s="174">
        <f t="shared" si="6"/>
        <v>0</v>
      </c>
      <c r="CP38" s="128"/>
      <c r="CQ38" s="128"/>
      <c r="CR38" s="128"/>
      <c r="CS38" s="123"/>
    </row>
    <row r="39" spans="2:97" s="52" customFormat="1" ht="69.95" hidden="1" customHeight="1" x14ac:dyDescent="0.25">
      <c r="B39" s="53"/>
      <c r="C39" s="214"/>
      <c r="D39" s="215"/>
      <c r="E39" s="206"/>
      <c r="F39" s="207"/>
      <c r="G39" s="207"/>
      <c r="H39" s="207"/>
      <c r="I39" s="207"/>
      <c r="J39" s="208"/>
      <c r="K39" s="206"/>
      <c r="L39" s="207"/>
      <c r="M39" s="207"/>
      <c r="N39" s="207"/>
      <c r="O39" s="207"/>
      <c r="P39" s="206"/>
      <c r="Q39" s="207"/>
      <c r="R39" s="207"/>
      <c r="S39" s="207"/>
      <c r="T39" s="207"/>
      <c r="U39" s="216" t="str">
        <f>IFERROR(VLOOKUP(K39,LISTAS!$D$28:$K$56,8,0),"")</f>
        <v/>
      </c>
      <c r="V39" s="217"/>
      <c r="W39" s="217"/>
      <c r="X39" s="217"/>
      <c r="Y39" s="190"/>
      <c r="Z39" s="190"/>
      <c r="AA39" s="190"/>
      <c r="AB39" s="190"/>
      <c r="AC39" s="190"/>
      <c r="AD39" s="190"/>
      <c r="AE39" s="190"/>
      <c r="AF39" s="190"/>
      <c r="AG39" s="179"/>
      <c r="AH39" s="206"/>
      <c r="AI39" s="207"/>
      <c r="AJ39" s="208"/>
      <c r="AK39" s="218"/>
      <c r="AL39" s="219"/>
      <c r="AM39" s="220"/>
      <c r="AN39" s="199"/>
      <c r="AO39" s="200"/>
      <c r="AP39" s="201"/>
      <c r="AQ39" s="199"/>
      <c r="AR39" s="200"/>
      <c r="AS39" s="201"/>
      <c r="AT39" s="194">
        <f t="shared" si="1"/>
        <v>0</v>
      </c>
      <c r="AU39" s="195"/>
      <c r="AV39" s="196"/>
      <c r="AW39" s="197"/>
      <c r="AX39" s="198"/>
      <c r="AY39" s="197"/>
      <c r="AZ39" s="198"/>
      <c r="BA39" s="193"/>
      <c r="BB39" s="193"/>
      <c r="BC39" s="193"/>
      <c r="BD39" s="80"/>
      <c r="BE39" s="80"/>
      <c r="BF39" s="80"/>
      <c r="BG39" s="80"/>
      <c r="BH39" s="80"/>
      <c r="BI39" s="80"/>
      <c r="BJ39" s="80"/>
      <c r="BK39" s="81"/>
      <c r="BL39" s="81"/>
      <c r="BM39" s="81"/>
      <c r="BN39" s="81"/>
      <c r="BO39" s="97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</row>
    <row r="40" spans="2:97" s="52" customFormat="1" ht="69.95" hidden="1" customHeight="1" x14ac:dyDescent="0.25">
      <c r="B40" s="53"/>
      <c r="C40" s="214"/>
      <c r="D40" s="215"/>
      <c r="E40" s="206"/>
      <c r="F40" s="207"/>
      <c r="G40" s="207"/>
      <c r="H40" s="207"/>
      <c r="I40" s="207"/>
      <c r="J40" s="208"/>
      <c r="K40" s="206"/>
      <c r="L40" s="207"/>
      <c r="M40" s="207"/>
      <c r="N40" s="207"/>
      <c r="O40" s="207"/>
      <c r="P40" s="206"/>
      <c r="Q40" s="207"/>
      <c r="R40" s="207"/>
      <c r="S40" s="207"/>
      <c r="T40" s="207"/>
      <c r="U40" s="216" t="str">
        <f>IFERROR(VLOOKUP(K40,LISTAS!$D$28:$K$56,8,0),"")</f>
        <v/>
      </c>
      <c r="V40" s="217"/>
      <c r="W40" s="217"/>
      <c r="X40" s="217"/>
      <c r="Y40" s="190"/>
      <c r="Z40" s="190"/>
      <c r="AA40" s="190"/>
      <c r="AB40" s="190"/>
      <c r="AC40" s="190"/>
      <c r="AD40" s="190"/>
      <c r="AE40" s="190"/>
      <c r="AF40" s="190"/>
      <c r="AG40" s="179"/>
      <c r="AH40" s="206"/>
      <c r="AI40" s="207"/>
      <c r="AJ40" s="208"/>
      <c r="AK40" s="218"/>
      <c r="AL40" s="219"/>
      <c r="AM40" s="220"/>
      <c r="AN40" s="199"/>
      <c r="AO40" s="200"/>
      <c r="AP40" s="201"/>
      <c r="AQ40" s="199"/>
      <c r="AR40" s="200"/>
      <c r="AS40" s="201"/>
      <c r="AT40" s="194">
        <f t="shared" si="1"/>
        <v>0</v>
      </c>
      <c r="AU40" s="195"/>
      <c r="AV40" s="196"/>
      <c r="AW40" s="197"/>
      <c r="AX40" s="198"/>
      <c r="AY40" s="197"/>
      <c r="AZ40" s="198"/>
      <c r="BA40" s="193"/>
      <c r="BB40" s="193"/>
      <c r="BC40" s="193"/>
      <c r="BD40" s="80"/>
      <c r="BE40" s="80"/>
      <c r="BF40" s="80"/>
      <c r="BG40" s="80"/>
      <c r="BH40" s="80"/>
      <c r="BI40" s="80"/>
      <c r="BJ40" s="80"/>
      <c r="BK40" s="81"/>
      <c r="BL40" s="81"/>
      <c r="BM40" s="81"/>
      <c r="BN40" s="81"/>
      <c r="BO40" s="97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</row>
    <row r="41" spans="2:97" s="55" customFormat="1" ht="69.95" hidden="1" customHeight="1" x14ac:dyDescent="0.25">
      <c r="B41" s="56"/>
      <c r="C41" s="214"/>
      <c r="D41" s="215"/>
      <c r="E41" s="206"/>
      <c r="F41" s="207"/>
      <c r="G41" s="207"/>
      <c r="H41" s="207"/>
      <c r="I41" s="207"/>
      <c r="J41" s="208"/>
      <c r="K41" s="206"/>
      <c r="L41" s="207"/>
      <c r="M41" s="207"/>
      <c r="N41" s="207"/>
      <c r="O41" s="207"/>
      <c r="P41" s="206"/>
      <c r="Q41" s="207"/>
      <c r="R41" s="207"/>
      <c r="S41" s="207"/>
      <c r="T41" s="207"/>
      <c r="U41" s="216" t="str">
        <f>IFERROR(VLOOKUP(K41,LISTAS!$D$28:$K$56,8,0),"")</f>
        <v/>
      </c>
      <c r="V41" s="217"/>
      <c r="W41" s="217"/>
      <c r="X41" s="217"/>
      <c r="Y41" s="190"/>
      <c r="Z41" s="190"/>
      <c r="AA41" s="190"/>
      <c r="AB41" s="190"/>
      <c r="AC41" s="190"/>
      <c r="AD41" s="190"/>
      <c r="AE41" s="190"/>
      <c r="AF41" s="190"/>
      <c r="AG41" s="179"/>
      <c r="AH41" s="206"/>
      <c r="AI41" s="207"/>
      <c r="AJ41" s="208"/>
      <c r="AK41" s="218"/>
      <c r="AL41" s="219"/>
      <c r="AM41" s="220"/>
      <c r="AN41" s="199"/>
      <c r="AO41" s="200"/>
      <c r="AP41" s="201"/>
      <c r="AQ41" s="199"/>
      <c r="AR41" s="200"/>
      <c r="AS41" s="201"/>
      <c r="AT41" s="194">
        <f t="shared" si="1"/>
        <v>0</v>
      </c>
      <c r="AU41" s="195"/>
      <c r="AV41" s="196"/>
      <c r="AW41" s="197"/>
      <c r="AX41" s="198"/>
      <c r="AY41" s="197"/>
      <c r="AZ41" s="198"/>
      <c r="BA41" s="193"/>
      <c r="BB41" s="193"/>
      <c r="BC41" s="193"/>
      <c r="BD41" s="80"/>
      <c r="BE41" s="80"/>
      <c r="BF41" s="80"/>
      <c r="BG41" s="80"/>
      <c r="BH41" s="80"/>
      <c r="BI41" s="80"/>
      <c r="BJ41" s="80"/>
      <c r="BK41" s="81"/>
      <c r="BL41" s="81"/>
      <c r="BM41" s="81"/>
      <c r="BN41" s="81"/>
      <c r="BO41" s="97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</row>
    <row r="42" spans="2:97" s="55" customFormat="1" ht="69.95" hidden="1" customHeight="1" x14ac:dyDescent="0.25">
      <c r="B42" s="56"/>
      <c r="C42" s="214"/>
      <c r="D42" s="215"/>
      <c r="E42" s="206"/>
      <c r="F42" s="207"/>
      <c r="G42" s="207"/>
      <c r="H42" s="207"/>
      <c r="I42" s="207"/>
      <c r="J42" s="208"/>
      <c r="K42" s="206"/>
      <c r="L42" s="207"/>
      <c r="M42" s="207"/>
      <c r="N42" s="207"/>
      <c r="O42" s="207"/>
      <c r="P42" s="206"/>
      <c r="Q42" s="207"/>
      <c r="R42" s="207"/>
      <c r="S42" s="207"/>
      <c r="T42" s="207"/>
      <c r="U42" s="216" t="str">
        <f>IFERROR(VLOOKUP(K42,LISTAS!$D$28:$K$56,8,0),"")</f>
        <v/>
      </c>
      <c r="V42" s="217"/>
      <c r="W42" s="217"/>
      <c r="X42" s="217"/>
      <c r="Y42" s="190"/>
      <c r="Z42" s="190"/>
      <c r="AA42" s="190"/>
      <c r="AB42" s="190"/>
      <c r="AC42" s="190"/>
      <c r="AD42" s="190"/>
      <c r="AE42" s="190"/>
      <c r="AF42" s="190"/>
      <c r="AG42" s="179"/>
      <c r="AH42" s="206"/>
      <c r="AI42" s="207"/>
      <c r="AJ42" s="208"/>
      <c r="AK42" s="218"/>
      <c r="AL42" s="219"/>
      <c r="AM42" s="220"/>
      <c r="AN42" s="199"/>
      <c r="AO42" s="200"/>
      <c r="AP42" s="201"/>
      <c r="AQ42" s="199"/>
      <c r="AR42" s="200"/>
      <c r="AS42" s="201"/>
      <c r="AT42" s="194">
        <f t="shared" si="1"/>
        <v>0</v>
      </c>
      <c r="AU42" s="195"/>
      <c r="AV42" s="196"/>
      <c r="AW42" s="197"/>
      <c r="AX42" s="198"/>
      <c r="AY42" s="197"/>
      <c r="AZ42" s="198"/>
      <c r="BA42" s="193"/>
      <c r="BB42" s="193"/>
      <c r="BC42" s="193"/>
      <c r="BD42" s="80"/>
      <c r="BE42" s="80"/>
      <c r="BF42" s="80"/>
      <c r="BG42" s="80"/>
      <c r="BH42" s="80"/>
      <c r="BI42" s="80"/>
      <c r="BJ42" s="80"/>
      <c r="BK42" s="82"/>
      <c r="BL42" s="82"/>
      <c r="BM42" s="82"/>
      <c r="BN42" s="82"/>
      <c r="BO42" s="89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</row>
    <row r="43" spans="2:97" s="55" customFormat="1" ht="15" x14ac:dyDescent="0.25">
      <c r="B43" s="56"/>
      <c r="K43" s="165"/>
      <c r="Z43" s="67"/>
      <c r="AA43" s="67"/>
      <c r="AB43" s="67"/>
      <c r="AC43" s="67"/>
      <c r="AD43" s="67"/>
      <c r="AE43" s="67"/>
      <c r="AF43" s="67"/>
      <c r="AG43" s="67"/>
      <c r="AH43" s="291" t="s">
        <v>250</v>
      </c>
      <c r="AI43" s="292"/>
      <c r="AJ43" s="293"/>
      <c r="AK43" s="294">
        <f>SUBTOTAL(9,AK28:AM42)</f>
        <v>0</v>
      </c>
      <c r="AL43" s="295"/>
      <c r="AM43" s="296"/>
      <c r="AN43" s="294">
        <f>SUBTOTAL(9,AN28:AP42)</f>
        <v>0</v>
      </c>
      <c r="AO43" s="295"/>
      <c r="AP43" s="296"/>
      <c r="AQ43" s="294">
        <f>SUBTOTAL(9,AQ28:AS42)</f>
        <v>0</v>
      </c>
      <c r="AR43" s="295"/>
      <c r="AS43" s="296"/>
      <c r="AT43" s="294">
        <f>SUBTOTAL(9,AT28:AV42)</f>
        <v>0</v>
      </c>
      <c r="AU43" s="295"/>
      <c r="AV43" s="296"/>
      <c r="AW43" s="111"/>
      <c r="AX43" s="112"/>
      <c r="AY43" s="112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90"/>
      <c r="BP43" s="125"/>
      <c r="BQ43" s="125"/>
      <c r="BR43" s="125"/>
      <c r="BS43" s="125"/>
      <c r="BT43" s="125"/>
      <c r="BU43" s="125"/>
      <c r="BV43" s="125"/>
      <c r="BW43" s="125"/>
      <c r="BX43" s="125"/>
      <c r="BY43" s="125"/>
      <c r="BZ43" s="125"/>
      <c r="CA43" s="125"/>
      <c r="CB43" s="125"/>
      <c r="CC43" s="125"/>
      <c r="CD43" s="125"/>
      <c r="CE43" s="125"/>
      <c r="CF43" s="125"/>
      <c r="CG43" s="125"/>
      <c r="CH43" s="125"/>
      <c r="CI43" s="125"/>
      <c r="CJ43" s="125"/>
      <c r="CK43" s="125"/>
      <c r="CL43" s="125"/>
      <c r="CM43" s="125"/>
      <c r="CN43" s="125"/>
      <c r="CO43" s="125"/>
      <c r="CP43" s="125"/>
      <c r="CQ43" s="125"/>
      <c r="CR43" s="125"/>
      <c r="CS43" s="125"/>
    </row>
    <row r="44" spans="2:97" s="55" customFormat="1" ht="14.25" x14ac:dyDescent="0.25">
      <c r="B44" s="5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34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  <c r="CD44" s="116"/>
      <c r="CE44" s="116"/>
      <c r="CF44" s="116"/>
      <c r="CG44" s="116"/>
      <c r="CH44" s="116"/>
      <c r="CI44" s="116"/>
      <c r="CJ44" s="116"/>
      <c r="CK44" s="116"/>
      <c r="CL44" s="116"/>
      <c r="CM44" s="116"/>
      <c r="CN44" s="116"/>
      <c r="CO44" s="116"/>
      <c r="CP44" s="116"/>
      <c r="CQ44" s="116"/>
      <c r="CR44" s="116"/>
      <c r="CS44" s="116"/>
    </row>
    <row r="45" spans="2:97" s="55" customFormat="1" ht="14.25" x14ac:dyDescent="0.25">
      <c r="B45" s="5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34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  <c r="CD45" s="116"/>
      <c r="CE45" s="116"/>
      <c r="CF45" s="116"/>
      <c r="CG45" s="116"/>
      <c r="CH45" s="116"/>
      <c r="CI45" s="116"/>
      <c r="CJ45" s="116"/>
      <c r="CK45" s="116"/>
      <c r="CL45" s="116"/>
      <c r="CM45" s="116"/>
      <c r="CN45" s="116"/>
      <c r="CO45" s="116"/>
      <c r="CP45" s="116"/>
      <c r="CQ45" s="116"/>
      <c r="CR45" s="116"/>
      <c r="CS45" s="116"/>
    </row>
    <row r="46" spans="2:97" s="55" customFormat="1" ht="14.25" x14ac:dyDescent="0.25">
      <c r="B46" s="56"/>
      <c r="C46" s="39" t="s">
        <v>646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87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</row>
    <row r="47" spans="2:97" s="55" customFormat="1" ht="14.25" x14ac:dyDescent="0.25">
      <c r="B47" s="5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34"/>
      <c r="BP47" s="116"/>
      <c r="BQ47" s="116"/>
      <c r="BR47" s="116"/>
      <c r="BS47" s="116"/>
      <c r="BT47" s="116"/>
      <c r="BU47" s="116"/>
      <c r="BV47" s="116"/>
      <c r="BW47" s="116"/>
      <c r="BX47" s="116"/>
      <c r="BY47" s="116"/>
      <c r="BZ47" s="116"/>
      <c r="CA47" s="116"/>
      <c r="CB47" s="116"/>
      <c r="CC47" s="116"/>
      <c r="CD47" s="116"/>
      <c r="CE47" s="116"/>
      <c r="CF47" s="116"/>
      <c r="CG47" s="116"/>
      <c r="CH47" s="116"/>
      <c r="CI47" s="116"/>
      <c r="CJ47" s="116"/>
      <c r="CK47" s="116"/>
      <c r="CL47" s="116"/>
      <c r="CM47" s="116"/>
      <c r="CN47" s="116"/>
      <c r="CO47" s="116"/>
      <c r="CP47" s="116"/>
      <c r="CQ47" s="116"/>
      <c r="CR47" s="116"/>
      <c r="CS47" s="116"/>
    </row>
    <row r="48" spans="2:97" s="55" customFormat="1" ht="24" customHeight="1" x14ac:dyDescent="0.25">
      <c r="B48" s="56"/>
      <c r="C48" s="222" t="s">
        <v>372</v>
      </c>
      <c r="D48" s="222"/>
      <c r="E48" s="222" t="s">
        <v>8</v>
      </c>
      <c r="F48" s="222"/>
      <c r="G48" s="271" t="s">
        <v>645</v>
      </c>
      <c r="H48" s="271"/>
      <c r="I48" s="271"/>
      <c r="J48" s="282" t="s">
        <v>181</v>
      </c>
      <c r="K48" s="283"/>
      <c r="L48" s="283"/>
      <c r="M48" s="283"/>
      <c r="N48" s="283"/>
      <c r="O48" s="283"/>
      <c r="P48" s="284"/>
      <c r="Q48" s="221" t="s">
        <v>3</v>
      </c>
      <c r="R48" s="221"/>
      <c r="S48" s="221" t="s">
        <v>82</v>
      </c>
      <c r="T48" s="221"/>
      <c r="U48" s="221" t="s">
        <v>83</v>
      </c>
      <c r="V48" s="221"/>
      <c r="W48" s="222" t="s">
        <v>84</v>
      </c>
      <c r="X48" s="222"/>
      <c r="Y48" s="222"/>
      <c r="Z48" s="222"/>
      <c r="AA48" s="222" t="s">
        <v>4</v>
      </c>
      <c r="AB48" s="222"/>
      <c r="AC48" s="222"/>
      <c r="AD48" s="221" t="s">
        <v>252</v>
      </c>
      <c r="AE48" s="221"/>
      <c r="AF48" s="221"/>
      <c r="AG48" s="221" t="s">
        <v>253</v>
      </c>
      <c r="AH48" s="221"/>
      <c r="AI48" s="221"/>
      <c r="AJ48" s="221" t="s">
        <v>87</v>
      </c>
      <c r="AK48" s="221"/>
      <c r="AL48" s="221" t="s">
        <v>7</v>
      </c>
      <c r="AM48" s="221"/>
      <c r="AN48" s="221"/>
      <c r="AO48" s="221" t="s">
        <v>182</v>
      </c>
      <c r="AP48" s="221"/>
      <c r="AQ48" s="221"/>
      <c r="AR48" s="221"/>
      <c r="AS48" s="222" t="s">
        <v>245</v>
      </c>
      <c r="AT48" s="222"/>
      <c r="AU48" s="222" t="s">
        <v>251</v>
      </c>
      <c r="AV48" s="222"/>
      <c r="AW48" s="222" t="s">
        <v>248</v>
      </c>
      <c r="AX48" s="222"/>
      <c r="AY48" s="222"/>
      <c r="AZ48" s="288"/>
      <c r="BA48" s="288"/>
      <c r="BB48" s="288"/>
      <c r="BC48" s="288"/>
      <c r="BD48" s="37"/>
      <c r="BE48" s="37"/>
      <c r="BF48" s="37"/>
      <c r="BG48" s="37"/>
      <c r="BH48" s="37"/>
      <c r="BI48" s="37"/>
      <c r="BJ48" s="37"/>
      <c r="BK48" s="288"/>
      <c r="BL48" s="37"/>
      <c r="BM48" s="37"/>
      <c r="BN48" s="288"/>
      <c r="BO48" s="289"/>
      <c r="BP48" s="121"/>
      <c r="BQ48" s="191" t="s">
        <v>643</v>
      </c>
      <c r="BR48" s="192" t="s">
        <v>236</v>
      </c>
      <c r="BS48" s="180"/>
      <c r="BT48" s="180" t="s">
        <v>90</v>
      </c>
      <c r="BU48" s="180"/>
      <c r="BV48" s="180" t="s">
        <v>92</v>
      </c>
      <c r="BW48" s="180"/>
      <c r="BX48" s="180" t="s">
        <v>94</v>
      </c>
      <c r="BY48" s="180"/>
      <c r="BZ48" s="180" t="s">
        <v>96</v>
      </c>
      <c r="CA48" s="180"/>
      <c r="CB48" s="180" t="s">
        <v>97</v>
      </c>
      <c r="CC48" s="180"/>
      <c r="CD48" s="180" t="s">
        <v>98</v>
      </c>
      <c r="CE48" s="180"/>
      <c r="CF48" s="180" t="s">
        <v>99</v>
      </c>
      <c r="CG48" s="180"/>
      <c r="CH48" s="180" t="s">
        <v>100</v>
      </c>
      <c r="CI48" s="180"/>
      <c r="CJ48" s="180" t="s">
        <v>101</v>
      </c>
      <c r="CK48" s="180"/>
      <c r="CL48" s="180" t="s">
        <v>102</v>
      </c>
      <c r="CM48" s="180"/>
      <c r="CN48" s="180" t="s">
        <v>103</v>
      </c>
      <c r="CO48" s="180"/>
      <c r="CP48" s="121"/>
      <c r="CQ48" s="181" t="s">
        <v>373</v>
      </c>
      <c r="CR48" s="181"/>
      <c r="CS48" s="121"/>
    </row>
    <row r="49" spans="1:97" s="55" customFormat="1" ht="25.15" customHeight="1" x14ac:dyDescent="0.25">
      <c r="B49" s="56"/>
      <c r="C49" s="222"/>
      <c r="D49" s="222"/>
      <c r="E49" s="222"/>
      <c r="F49" s="222"/>
      <c r="G49" s="271"/>
      <c r="H49" s="271"/>
      <c r="I49" s="271"/>
      <c r="J49" s="285"/>
      <c r="K49" s="286"/>
      <c r="L49" s="286"/>
      <c r="M49" s="286"/>
      <c r="N49" s="286"/>
      <c r="O49" s="286"/>
      <c r="P49" s="287"/>
      <c r="Q49" s="221"/>
      <c r="R49" s="221"/>
      <c r="S49" s="221"/>
      <c r="T49" s="221"/>
      <c r="U49" s="221"/>
      <c r="V49" s="221"/>
      <c r="W49" s="290" t="s">
        <v>85</v>
      </c>
      <c r="X49" s="290"/>
      <c r="Y49" s="290" t="s">
        <v>86</v>
      </c>
      <c r="Z49" s="290"/>
      <c r="AA49" s="222"/>
      <c r="AB49" s="222"/>
      <c r="AC49" s="222"/>
      <c r="AD49" s="221"/>
      <c r="AE49" s="221"/>
      <c r="AF49" s="221"/>
      <c r="AG49" s="221"/>
      <c r="AH49" s="221"/>
      <c r="AI49" s="221"/>
      <c r="AJ49" s="221"/>
      <c r="AK49" s="221"/>
      <c r="AL49" s="221"/>
      <c r="AM49" s="221"/>
      <c r="AN49" s="221"/>
      <c r="AO49" s="221"/>
      <c r="AP49" s="221"/>
      <c r="AQ49" s="221"/>
      <c r="AR49" s="221"/>
      <c r="AS49" s="222"/>
      <c r="AT49" s="222"/>
      <c r="AU49" s="222"/>
      <c r="AV49" s="222"/>
      <c r="AW49" s="222"/>
      <c r="AX49" s="222"/>
      <c r="AY49" s="222"/>
      <c r="AZ49" s="288"/>
      <c r="BA49" s="288"/>
      <c r="BB49" s="288"/>
      <c r="BC49" s="288"/>
      <c r="BD49" s="37"/>
      <c r="BE49" s="37"/>
      <c r="BF49" s="37"/>
      <c r="BG49" s="37"/>
      <c r="BH49" s="37"/>
      <c r="BI49" s="37"/>
      <c r="BJ49" s="37"/>
      <c r="BK49" s="288"/>
      <c r="BL49" s="37"/>
      <c r="BM49" s="37"/>
      <c r="BN49" s="288"/>
      <c r="BO49" s="289"/>
      <c r="BP49" s="121"/>
      <c r="BQ49" s="191"/>
      <c r="BR49" s="172" t="s">
        <v>369</v>
      </c>
      <c r="BS49" s="173" t="s">
        <v>370</v>
      </c>
      <c r="BT49" s="173" t="s">
        <v>369</v>
      </c>
      <c r="BU49" s="173" t="s">
        <v>370</v>
      </c>
      <c r="BV49" s="173" t="s">
        <v>369</v>
      </c>
      <c r="BW49" s="173" t="s">
        <v>370</v>
      </c>
      <c r="BX49" s="173" t="s">
        <v>369</v>
      </c>
      <c r="BY49" s="173" t="s">
        <v>370</v>
      </c>
      <c r="BZ49" s="173" t="s">
        <v>369</v>
      </c>
      <c r="CA49" s="173" t="s">
        <v>370</v>
      </c>
      <c r="CB49" s="173" t="s">
        <v>369</v>
      </c>
      <c r="CC49" s="173" t="s">
        <v>370</v>
      </c>
      <c r="CD49" s="173" t="s">
        <v>369</v>
      </c>
      <c r="CE49" s="173" t="s">
        <v>370</v>
      </c>
      <c r="CF49" s="173" t="s">
        <v>369</v>
      </c>
      <c r="CG49" s="173" t="s">
        <v>370</v>
      </c>
      <c r="CH49" s="173" t="s">
        <v>369</v>
      </c>
      <c r="CI49" s="173" t="s">
        <v>370</v>
      </c>
      <c r="CJ49" s="173" t="s">
        <v>369</v>
      </c>
      <c r="CK49" s="173" t="s">
        <v>370</v>
      </c>
      <c r="CL49" s="173" t="s">
        <v>369</v>
      </c>
      <c r="CM49" s="173" t="s">
        <v>370</v>
      </c>
      <c r="CN49" s="173" t="s">
        <v>369</v>
      </c>
      <c r="CO49" s="173" t="s">
        <v>370</v>
      </c>
      <c r="CP49" s="121"/>
      <c r="CQ49" s="136" t="s">
        <v>366</v>
      </c>
      <c r="CR49" s="136" t="s">
        <v>367</v>
      </c>
      <c r="CS49" s="121"/>
    </row>
    <row r="50" spans="1:97" s="55" customFormat="1" ht="69.95" customHeight="1" x14ac:dyDescent="0.25">
      <c r="B50" s="56"/>
      <c r="C50" s="190"/>
      <c r="D50" s="190"/>
      <c r="E50" s="190"/>
      <c r="F50" s="190"/>
      <c r="G50" s="202"/>
      <c r="H50" s="203"/>
      <c r="I50" s="204"/>
      <c r="J50" s="202"/>
      <c r="K50" s="203"/>
      <c r="L50" s="203"/>
      <c r="M50" s="203"/>
      <c r="N50" s="203"/>
      <c r="O50" s="203"/>
      <c r="P50" s="204"/>
      <c r="Q50" s="190"/>
      <c r="R50" s="190"/>
      <c r="S50" s="190"/>
      <c r="T50" s="190"/>
      <c r="U50" s="190"/>
      <c r="V50" s="190"/>
      <c r="W50" s="228"/>
      <c r="X50" s="228"/>
      <c r="Y50" s="190"/>
      <c r="Z50" s="190"/>
      <c r="AA50" s="205"/>
      <c r="AB50" s="205"/>
      <c r="AC50" s="205"/>
      <c r="AD50" s="227">
        <v>0</v>
      </c>
      <c r="AE50" s="227"/>
      <c r="AF50" s="227"/>
      <c r="AG50" s="227">
        <v>0</v>
      </c>
      <c r="AH50" s="227"/>
      <c r="AI50" s="227"/>
      <c r="AJ50" s="190"/>
      <c r="AK50" s="190"/>
      <c r="AL50" s="190"/>
      <c r="AM50" s="190"/>
      <c r="AN50" s="190"/>
      <c r="AO50" s="205"/>
      <c r="AP50" s="205"/>
      <c r="AQ50" s="205"/>
      <c r="AR50" s="205"/>
      <c r="AS50" s="190"/>
      <c r="AT50" s="190"/>
      <c r="AU50" s="190"/>
      <c r="AV50" s="190"/>
      <c r="AW50" s="278"/>
      <c r="AX50" s="279"/>
      <c r="AY50" s="280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91"/>
      <c r="BP50" s="126"/>
      <c r="BQ50" s="191"/>
      <c r="BR50" s="114">
        <v>0</v>
      </c>
      <c r="BS50" s="113">
        <v>0</v>
      </c>
      <c r="BT50" s="113">
        <v>0</v>
      </c>
      <c r="BU50" s="113">
        <v>0</v>
      </c>
      <c r="BV50" s="113">
        <v>0</v>
      </c>
      <c r="BW50" s="113">
        <v>0</v>
      </c>
      <c r="BX50" s="113">
        <v>0</v>
      </c>
      <c r="BY50" s="113">
        <v>0</v>
      </c>
      <c r="BZ50" s="113">
        <v>0</v>
      </c>
      <c r="CA50" s="113">
        <v>0</v>
      </c>
      <c r="CB50" s="113">
        <v>0</v>
      </c>
      <c r="CC50" s="113">
        <v>0</v>
      </c>
      <c r="CD50" s="113">
        <v>0</v>
      </c>
      <c r="CE50" s="113">
        <v>0</v>
      </c>
      <c r="CF50" s="113">
        <v>0</v>
      </c>
      <c r="CG50" s="113">
        <v>0</v>
      </c>
      <c r="CH50" s="113">
        <v>0</v>
      </c>
      <c r="CI50" s="113">
        <v>0</v>
      </c>
      <c r="CJ50" s="113">
        <v>0</v>
      </c>
      <c r="CK50" s="113">
        <v>0</v>
      </c>
      <c r="CL50" s="113">
        <v>0</v>
      </c>
      <c r="CM50" s="113">
        <v>0</v>
      </c>
      <c r="CN50" s="113">
        <v>0</v>
      </c>
      <c r="CO50" s="113">
        <v>0</v>
      </c>
      <c r="CP50" s="126"/>
      <c r="CQ50" s="178">
        <f>AG50-BR50-BT50-BV50-BX50-BZ50-CB50-CD50-CF50-CH50-CJ50-CL50-CN50</f>
        <v>0</v>
      </c>
      <c r="CR50" s="178">
        <f>AG50-BS50-BU50-BW50-BY50-CA50-CC50-CE50-CG50-CI50-CK50-CM50-CO50</f>
        <v>0</v>
      </c>
      <c r="CS50" s="126"/>
    </row>
    <row r="51" spans="1:97" s="55" customFormat="1" ht="69.95" customHeight="1" x14ac:dyDescent="0.25">
      <c r="B51" s="56"/>
      <c r="C51" s="190"/>
      <c r="D51" s="190"/>
      <c r="E51" s="190"/>
      <c r="F51" s="190"/>
      <c r="G51" s="202"/>
      <c r="H51" s="203"/>
      <c r="I51" s="204"/>
      <c r="J51" s="202"/>
      <c r="K51" s="203"/>
      <c r="L51" s="203"/>
      <c r="M51" s="203"/>
      <c r="N51" s="203"/>
      <c r="O51" s="203"/>
      <c r="P51" s="204"/>
      <c r="Q51" s="190"/>
      <c r="R51" s="190"/>
      <c r="S51" s="190"/>
      <c r="T51" s="190"/>
      <c r="U51" s="190"/>
      <c r="V51" s="190"/>
      <c r="W51" s="228"/>
      <c r="X51" s="228"/>
      <c r="Y51" s="190"/>
      <c r="Z51" s="190"/>
      <c r="AA51" s="205"/>
      <c r="AB51" s="205"/>
      <c r="AC51" s="205"/>
      <c r="AD51" s="227">
        <v>0</v>
      </c>
      <c r="AE51" s="227"/>
      <c r="AF51" s="227"/>
      <c r="AG51" s="227">
        <v>0</v>
      </c>
      <c r="AH51" s="227"/>
      <c r="AI51" s="227"/>
      <c r="AJ51" s="190"/>
      <c r="AK51" s="190"/>
      <c r="AL51" s="190"/>
      <c r="AM51" s="190"/>
      <c r="AN51" s="190"/>
      <c r="AO51" s="205"/>
      <c r="AP51" s="205"/>
      <c r="AQ51" s="205"/>
      <c r="AR51" s="205"/>
      <c r="AS51" s="190"/>
      <c r="AT51" s="190"/>
      <c r="AU51" s="190"/>
      <c r="AV51" s="190"/>
      <c r="AW51" s="278"/>
      <c r="AX51" s="279"/>
      <c r="AY51" s="280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91"/>
      <c r="BP51" s="126"/>
      <c r="BQ51" s="191"/>
      <c r="BR51" s="114">
        <v>0</v>
      </c>
      <c r="BS51" s="113">
        <v>0</v>
      </c>
      <c r="BT51" s="113">
        <v>0</v>
      </c>
      <c r="BU51" s="113">
        <v>0</v>
      </c>
      <c r="BV51" s="113">
        <v>0</v>
      </c>
      <c r="BW51" s="113">
        <v>0</v>
      </c>
      <c r="BX51" s="113">
        <v>0</v>
      </c>
      <c r="BY51" s="113">
        <v>0</v>
      </c>
      <c r="BZ51" s="113">
        <v>0</v>
      </c>
      <c r="CA51" s="113">
        <v>0</v>
      </c>
      <c r="CB51" s="113">
        <v>0</v>
      </c>
      <c r="CC51" s="113">
        <v>0</v>
      </c>
      <c r="CD51" s="113">
        <v>0</v>
      </c>
      <c r="CE51" s="113">
        <v>0</v>
      </c>
      <c r="CF51" s="113">
        <v>0</v>
      </c>
      <c r="CG51" s="113">
        <v>0</v>
      </c>
      <c r="CH51" s="113">
        <v>0</v>
      </c>
      <c r="CI51" s="113">
        <v>0</v>
      </c>
      <c r="CJ51" s="113">
        <v>0</v>
      </c>
      <c r="CK51" s="113">
        <v>0</v>
      </c>
      <c r="CL51" s="113">
        <v>0</v>
      </c>
      <c r="CM51" s="113">
        <v>0</v>
      </c>
      <c r="CN51" s="113">
        <v>0</v>
      </c>
      <c r="CO51" s="113">
        <v>0</v>
      </c>
      <c r="CP51" s="126"/>
      <c r="CQ51" s="178">
        <f t="shared" ref="CQ51:CQ59" si="7">AG51-BR51-BT51-BV51-BX51-BZ51-CB51-CD51-CF51-CH51-CJ51-CL51-CN51</f>
        <v>0</v>
      </c>
      <c r="CR51" s="178">
        <f t="shared" ref="CR51:CR59" si="8">AG51-BS51-BU51-BW51-BY51-CA51-CC51-CE51-CG51-CI51-CK51-CM51-CO51</f>
        <v>0</v>
      </c>
      <c r="CS51" s="126"/>
    </row>
    <row r="52" spans="1:97" s="55" customFormat="1" ht="69.95" customHeight="1" x14ac:dyDescent="0.25">
      <c r="B52" s="56"/>
      <c r="C52" s="190"/>
      <c r="D52" s="190"/>
      <c r="E52" s="190"/>
      <c r="F52" s="190"/>
      <c r="G52" s="202"/>
      <c r="H52" s="203"/>
      <c r="I52" s="204"/>
      <c r="J52" s="202"/>
      <c r="K52" s="203"/>
      <c r="L52" s="203"/>
      <c r="M52" s="203"/>
      <c r="N52" s="203"/>
      <c r="O52" s="203"/>
      <c r="P52" s="204"/>
      <c r="Q52" s="190"/>
      <c r="R52" s="190"/>
      <c r="S52" s="190"/>
      <c r="T52" s="190"/>
      <c r="U52" s="190"/>
      <c r="V52" s="190"/>
      <c r="W52" s="228"/>
      <c r="X52" s="228"/>
      <c r="Y52" s="190"/>
      <c r="Z52" s="190"/>
      <c r="AA52" s="205"/>
      <c r="AB52" s="205"/>
      <c r="AC52" s="205"/>
      <c r="AD52" s="227">
        <v>0</v>
      </c>
      <c r="AE52" s="227"/>
      <c r="AF52" s="227"/>
      <c r="AG52" s="227">
        <v>0</v>
      </c>
      <c r="AH52" s="227"/>
      <c r="AI52" s="227"/>
      <c r="AJ52" s="190"/>
      <c r="AK52" s="190"/>
      <c r="AL52" s="190"/>
      <c r="AM52" s="190"/>
      <c r="AN52" s="190"/>
      <c r="AO52" s="205"/>
      <c r="AP52" s="205"/>
      <c r="AQ52" s="205"/>
      <c r="AR52" s="205"/>
      <c r="AS52" s="190"/>
      <c r="AT52" s="190"/>
      <c r="AU52" s="190"/>
      <c r="AV52" s="190"/>
      <c r="AW52" s="278"/>
      <c r="AX52" s="279"/>
      <c r="AY52" s="280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91"/>
      <c r="BP52" s="126"/>
      <c r="BQ52" s="191"/>
      <c r="BR52" s="114">
        <v>0</v>
      </c>
      <c r="BS52" s="113">
        <v>0</v>
      </c>
      <c r="BT52" s="113">
        <v>0</v>
      </c>
      <c r="BU52" s="113">
        <v>0</v>
      </c>
      <c r="BV52" s="113">
        <v>0</v>
      </c>
      <c r="BW52" s="113">
        <v>0</v>
      </c>
      <c r="BX52" s="113">
        <v>0</v>
      </c>
      <c r="BY52" s="113">
        <v>0</v>
      </c>
      <c r="BZ52" s="113">
        <v>0</v>
      </c>
      <c r="CA52" s="113">
        <v>0</v>
      </c>
      <c r="CB52" s="113">
        <v>0</v>
      </c>
      <c r="CC52" s="113">
        <v>0</v>
      </c>
      <c r="CD52" s="113">
        <v>0</v>
      </c>
      <c r="CE52" s="113">
        <v>0</v>
      </c>
      <c r="CF52" s="113">
        <v>0</v>
      </c>
      <c r="CG52" s="113">
        <v>0</v>
      </c>
      <c r="CH52" s="113">
        <v>0</v>
      </c>
      <c r="CI52" s="113">
        <v>0</v>
      </c>
      <c r="CJ52" s="113">
        <v>0</v>
      </c>
      <c r="CK52" s="113">
        <v>0</v>
      </c>
      <c r="CL52" s="113">
        <v>0</v>
      </c>
      <c r="CM52" s="113">
        <v>0</v>
      </c>
      <c r="CN52" s="113">
        <v>0</v>
      </c>
      <c r="CO52" s="113">
        <v>0</v>
      </c>
      <c r="CP52" s="126"/>
      <c r="CQ52" s="178">
        <f t="shared" si="7"/>
        <v>0</v>
      </c>
      <c r="CR52" s="178">
        <f t="shared" si="8"/>
        <v>0</v>
      </c>
      <c r="CS52" s="126"/>
    </row>
    <row r="53" spans="1:97" s="55" customFormat="1" ht="69.95" customHeight="1" x14ac:dyDescent="0.25">
      <c r="B53" s="56"/>
      <c r="C53" s="190"/>
      <c r="D53" s="190"/>
      <c r="E53" s="190"/>
      <c r="F53" s="190"/>
      <c r="G53" s="202"/>
      <c r="H53" s="203"/>
      <c r="I53" s="204"/>
      <c r="J53" s="202"/>
      <c r="K53" s="203"/>
      <c r="L53" s="203"/>
      <c r="M53" s="203"/>
      <c r="N53" s="203"/>
      <c r="O53" s="203"/>
      <c r="P53" s="204"/>
      <c r="Q53" s="190"/>
      <c r="R53" s="190"/>
      <c r="S53" s="190"/>
      <c r="T53" s="190"/>
      <c r="U53" s="190"/>
      <c r="V53" s="190"/>
      <c r="W53" s="228"/>
      <c r="X53" s="228"/>
      <c r="Y53" s="190"/>
      <c r="Z53" s="190"/>
      <c r="AA53" s="205"/>
      <c r="AB53" s="205"/>
      <c r="AC53" s="205"/>
      <c r="AD53" s="227">
        <v>0</v>
      </c>
      <c r="AE53" s="227"/>
      <c r="AF53" s="227"/>
      <c r="AG53" s="227">
        <v>0</v>
      </c>
      <c r="AH53" s="227"/>
      <c r="AI53" s="227"/>
      <c r="AJ53" s="190"/>
      <c r="AK53" s="190"/>
      <c r="AL53" s="190"/>
      <c r="AM53" s="190"/>
      <c r="AN53" s="190"/>
      <c r="AO53" s="205"/>
      <c r="AP53" s="205"/>
      <c r="AQ53" s="205"/>
      <c r="AR53" s="205"/>
      <c r="AS53" s="190"/>
      <c r="AT53" s="190"/>
      <c r="AU53" s="190"/>
      <c r="AV53" s="190"/>
      <c r="AW53" s="278"/>
      <c r="AX53" s="279"/>
      <c r="AY53" s="280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91"/>
      <c r="BP53" s="126"/>
      <c r="BQ53" s="191"/>
      <c r="BR53" s="114">
        <v>0</v>
      </c>
      <c r="BS53" s="113">
        <v>0</v>
      </c>
      <c r="BT53" s="113">
        <v>0</v>
      </c>
      <c r="BU53" s="113">
        <v>0</v>
      </c>
      <c r="BV53" s="113">
        <v>0</v>
      </c>
      <c r="BW53" s="113">
        <v>0</v>
      </c>
      <c r="BX53" s="113">
        <v>0</v>
      </c>
      <c r="BY53" s="113">
        <v>0</v>
      </c>
      <c r="BZ53" s="113">
        <v>0</v>
      </c>
      <c r="CA53" s="113">
        <v>0</v>
      </c>
      <c r="CB53" s="113">
        <v>0</v>
      </c>
      <c r="CC53" s="113">
        <v>0</v>
      </c>
      <c r="CD53" s="113">
        <v>0</v>
      </c>
      <c r="CE53" s="113">
        <v>0</v>
      </c>
      <c r="CF53" s="113">
        <v>0</v>
      </c>
      <c r="CG53" s="113">
        <v>0</v>
      </c>
      <c r="CH53" s="113">
        <v>0</v>
      </c>
      <c r="CI53" s="113">
        <v>0</v>
      </c>
      <c r="CJ53" s="113">
        <v>0</v>
      </c>
      <c r="CK53" s="113">
        <v>0</v>
      </c>
      <c r="CL53" s="113">
        <v>0</v>
      </c>
      <c r="CM53" s="113">
        <v>0</v>
      </c>
      <c r="CN53" s="113">
        <v>0</v>
      </c>
      <c r="CO53" s="113">
        <v>0</v>
      </c>
      <c r="CP53" s="126"/>
      <c r="CQ53" s="178">
        <f t="shared" si="7"/>
        <v>0</v>
      </c>
      <c r="CR53" s="178">
        <f t="shared" si="8"/>
        <v>0</v>
      </c>
      <c r="CS53" s="126"/>
    </row>
    <row r="54" spans="1:97" s="55" customFormat="1" ht="69.95" hidden="1" customHeight="1" x14ac:dyDescent="0.25">
      <c r="B54" s="56"/>
      <c r="C54" s="190"/>
      <c r="D54" s="190"/>
      <c r="E54" s="190"/>
      <c r="F54" s="190"/>
      <c r="G54" s="202"/>
      <c r="H54" s="203"/>
      <c r="I54" s="204"/>
      <c r="J54" s="202"/>
      <c r="K54" s="203"/>
      <c r="L54" s="203"/>
      <c r="M54" s="203"/>
      <c r="N54" s="203"/>
      <c r="O54" s="203"/>
      <c r="P54" s="204"/>
      <c r="Q54" s="190"/>
      <c r="R54" s="190"/>
      <c r="S54" s="190"/>
      <c r="T54" s="190"/>
      <c r="U54" s="190"/>
      <c r="V54" s="190"/>
      <c r="W54" s="228"/>
      <c r="X54" s="228"/>
      <c r="Y54" s="190"/>
      <c r="Z54" s="190"/>
      <c r="AA54" s="205"/>
      <c r="AB54" s="205"/>
      <c r="AC54" s="205"/>
      <c r="AD54" s="227">
        <v>0</v>
      </c>
      <c r="AE54" s="227"/>
      <c r="AF54" s="227"/>
      <c r="AG54" s="227">
        <v>0</v>
      </c>
      <c r="AH54" s="227"/>
      <c r="AI54" s="227"/>
      <c r="AJ54" s="190"/>
      <c r="AK54" s="190"/>
      <c r="AL54" s="190"/>
      <c r="AM54" s="190"/>
      <c r="AN54" s="190"/>
      <c r="AO54" s="205"/>
      <c r="AP54" s="205"/>
      <c r="AQ54" s="205"/>
      <c r="AR54" s="205"/>
      <c r="AS54" s="190"/>
      <c r="AT54" s="190"/>
      <c r="AU54" s="190"/>
      <c r="AV54" s="190"/>
      <c r="AW54" s="278"/>
      <c r="AX54" s="279"/>
      <c r="AY54" s="280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91"/>
      <c r="BP54" s="126"/>
      <c r="BQ54" s="191"/>
      <c r="BR54" s="114">
        <v>0</v>
      </c>
      <c r="BS54" s="113">
        <v>0</v>
      </c>
      <c r="BT54" s="113">
        <v>0</v>
      </c>
      <c r="BU54" s="113">
        <v>0</v>
      </c>
      <c r="BV54" s="113">
        <v>0</v>
      </c>
      <c r="BW54" s="113">
        <v>0</v>
      </c>
      <c r="BX54" s="113">
        <v>0</v>
      </c>
      <c r="BY54" s="113">
        <v>0</v>
      </c>
      <c r="BZ54" s="113">
        <v>0</v>
      </c>
      <c r="CA54" s="113">
        <v>0</v>
      </c>
      <c r="CB54" s="113">
        <v>0</v>
      </c>
      <c r="CC54" s="113">
        <v>0</v>
      </c>
      <c r="CD54" s="113">
        <v>0</v>
      </c>
      <c r="CE54" s="113">
        <v>0</v>
      </c>
      <c r="CF54" s="113">
        <v>0</v>
      </c>
      <c r="CG54" s="113">
        <v>0</v>
      </c>
      <c r="CH54" s="113">
        <v>0</v>
      </c>
      <c r="CI54" s="113">
        <v>0</v>
      </c>
      <c r="CJ54" s="113">
        <v>0</v>
      </c>
      <c r="CK54" s="113">
        <v>0</v>
      </c>
      <c r="CL54" s="113">
        <v>0</v>
      </c>
      <c r="CM54" s="113">
        <v>0</v>
      </c>
      <c r="CN54" s="113">
        <v>0</v>
      </c>
      <c r="CO54" s="113">
        <v>0</v>
      </c>
      <c r="CP54" s="126"/>
      <c r="CQ54" s="178">
        <f t="shared" si="7"/>
        <v>0</v>
      </c>
      <c r="CR54" s="178">
        <f t="shared" si="8"/>
        <v>0</v>
      </c>
      <c r="CS54" s="126"/>
    </row>
    <row r="55" spans="1:97" s="55" customFormat="1" ht="69.95" hidden="1" customHeight="1" x14ac:dyDescent="0.25">
      <c r="B55" s="56"/>
      <c r="C55" s="190"/>
      <c r="D55" s="190"/>
      <c r="E55" s="190"/>
      <c r="F55" s="190"/>
      <c r="G55" s="202"/>
      <c r="H55" s="203"/>
      <c r="I55" s="204"/>
      <c r="J55" s="202"/>
      <c r="K55" s="203"/>
      <c r="L55" s="203"/>
      <c r="M55" s="203"/>
      <c r="N55" s="203"/>
      <c r="O55" s="203"/>
      <c r="P55" s="204"/>
      <c r="Q55" s="190"/>
      <c r="R55" s="190"/>
      <c r="S55" s="190"/>
      <c r="T55" s="190"/>
      <c r="U55" s="190"/>
      <c r="V55" s="190"/>
      <c r="W55" s="228"/>
      <c r="X55" s="228"/>
      <c r="Y55" s="190"/>
      <c r="Z55" s="190"/>
      <c r="AA55" s="205"/>
      <c r="AB55" s="205"/>
      <c r="AC55" s="205"/>
      <c r="AD55" s="227">
        <v>0</v>
      </c>
      <c r="AE55" s="227"/>
      <c r="AF55" s="227"/>
      <c r="AG55" s="227">
        <v>0</v>
      </c>
      <c r="AH55" s="227"/>
      <c r="AI55" s="227"/>
      <c r="AJ55" s="190"/>
      <c r="AK55" s="190"/>
      <c r="AL55" s="190"/>
      <c r="AM55" s="190"/>
      <c r="AN55" s="190"/>
      <c r="AO55" s="205"/>
      <c r="AP55" s="205"/>
      <c r="AQ55" s="205"/>
      <c r="AR55" s="205"/>
      <c r="AS55" s="190"/>
      <c r="AT55" s="190"/>
      <c r="AU55" s="190"/>
      <c r="AV55" s="190"/>
      <c r="AW55" s="278"/>
      <c r="AX55" s="279"/>
      <c r="AY55" s="280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91"/>
      <c r="BP55" s="126"/>
      <c r="BQ55" s="191"/>
      <c r="BR55" s="114">
        <v>0</v>
      </c>
      <c r="BS55" s="113">
        <v>0</v>
      </c>
      <c r="BT55" s="113">
        <v>0</v>
      </c>
      <c r="BU55" s="113">
        <v>0</v>
      </c>
      <c r="BV55" s="113">
        <v>0</v>
      </c>
      <c r="BW55" s="113">
        <v>0</v>
      </c>
      <c r="BX55" s="113">
        <v>0</v>
      </c>
      <c r="BY55" s="113">
        <v>0</v>
      </c>
      <c r="BZ55" s="113">
        <v>0</v>
      </c>
      <c r="CA55" s="113">
        <v>0</v>
      </c>
      <c r="CB55" s="113">
        <v>0</v>
      </c>
      <c r="CC55" s="113">
        <v>0</v>
      </c>
      <c r="CD55" s="113">
        <v>0</v>
      </c>
      <c r="CE55" s="113">
        <v>0</v>
      </c>
      <c r="CF55" s="113">
        <v>0</v>
      </c>
      <c r="CG55" s="113">
        <v>0</v>
      </c>
      <c r="CH55" s="113">
        <v>0</v>
      </c>
      <c r="CI55" s="113">
        <v>0</v>
      </c>
      <c r="CJ55" s="113">
        <v>0</v>
      </c>
      <c r="CK55" s="113">
        <v>0</v>
      </c>
      <c r="CL55" s="113">
        <v>0</v>
      </c>
      <c r="CM55" s="113">
        <v>0</v>
      </c>
      <c r="CN55" s="113">
        <v>0</v>
      </c>
      <c r="CO55" s="113">
        <v>0</v>
      </c>
      <c r="CP55" s="126"/>
      <c r="CQ55" s="178">
        <f t="shared" si="7"/>
        <v>0</v>
      </c>
      <c r="CR55" s="178">
        <f t="shared" si="8"/>
        <v>0</v>
      </c>
      <c r="CS55" s="126"/>
    </row>
    <row r="56" spans="1:97" s="55" customFormat="1" ht="69.95" hidden="1" customHeight="1" x14ac:dyDescent="0.25">
      <c r="B56" s="56"/>
      <c r="C56" s="190"/>
      <c r="D56" s="190"/>
      <c r="E56" s="190"/>
      <c r="F56" s="190"/>
      <c r="G56" s="202"/>
      <c r="H56" s="203"/>
      <c r="I56" s="204"/>
      <c r="J56" s="202"/>
      <c r="K56" s="203"/>
      <c r="L56" s="203"/>
      <c r="M56" s="203"/>
      <c r="N56" s="203"/>
      <c r="O56" s="203"/>
      <c r="P56" s="204"/>
      <c r="Q56" s="190"/>
      <c r="R56" s="190"/>
      <c r="S56" s="190"/>
      <c r="T56" s="190"/>
      <c r="U56" s="190"/>
      <c r="V56" s="190"/>
      <c r="W56" s="228"/>
      <c r="X56" s="228"/>
      <c r="Y56" s="190"/>
      <c r="Z56" s="190"/>
      <c r="AA56" s="205"/>
      <c r="AB56" s="205"/>
      <c r="AC56" s="205"/>
      <c r="AD56" s="227">
        <v>0</v>
      </c>
      <c r="AE56" s="227"/>
      <c r="AF56" s="227"/>
      <c r="AG56" s="227">
        <v>0</v>
      </c>
      <c r="AH56" s="227"/>
      <c r="AI56" s="227"/>
      <c r="AJ56" s="190"/>
      <c r="AK56" s="190"/>
      <c r="AL56" s="190"/>
      <c r="AM56" s="190"/>
      <c r="AN56" s="190"/>
      <c r="AO56" s="205"/>
      <c r="AP56" s="205"/>
      <c r="AQ56" s="205"/>
      <c r="AR56" s="205"/>
      <c r="AS56" s="190"/>
      <c r="AT56" s="190"/>
      <c r="AU56" s="190"/>
      <c r="AV56" s="190"/>
      <c r="AW56" s="278"/>
      <c r="AX56" s="279"/>
      <c r="AY56" s="280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91"/>
      <c r="BP56" s="126"/>
      <c r="BQ56" s="191"/>
      <c r="BR56" s="114">
        <v>0</v>
      </c>
      <c r="BS56" s="113">
        <v>0</v>
      </c>
      <c r="BT56" s="113">
        <v>0</v>
      </c>
      <c r="BU56" s="113">
        <v>0</v>
      </c>
      <c r="BV56" s="113">
        <v>0</v>
      </c>
      <c r="BW56" s="113">
        <v>0</v>
      </c>
      <c r="BX56" s="113">
        <v>0</v>
      </c>
      <c r="BY56" s="113">
        <v>0</v>
      </c>
      <c r="BZ56" s="113">
        <v>0</v>
      </c>
      <c r="CA56" s="113">
        <v>0</v>
      </c>
      <c r="CB56" s="113">
        <v>0</v>
      </c>
      <c r="CC56" s="113">
        <v>0</v>
      </c>
      <c r="CD56" s="113">
        <v>0</v>
      </c>
      <c r="CE56" s="113">
        <v>0</v>
      </c>
      <c r="CF56" s="113">
        <v>0</v>
      </c>
      <c r="CG56" s="113">
        <v>0</v>
      </c>
      <c r="CH56" s="113">
        <v>0</v>
      </c>
      <c r="CI56" s="113">
        <v>0</v>
      </c>
      <c r="CJ56" s="113">
        <v>0</v>
      </c>
      <c r="CK56" s="113">
        <v>0</v>
      </c>
      <c r="CL56" s="113">
        <v>0</v>
      </c>
      <c r="CM56" s="113">
        <v>0</v>
      </c>
      <c r="CN56" s="113">
        <v>0</v>
      </c>
      <c r="CO56" s="113">
        <v>0</v>
      </c>
      <c r="CP56" s="126"/>
      <c r="CQ56" s="178">
        <f t="shared" si="7"/>
        <v>0</v>
      </c>
      <c r="CR56" s="178">
        <f t="shared" si="8"/>
        <v>0</v>
      </c>
      <c r="CS56" s="126"/>
    </row>
    <row r="57" spans="1:97" s="55" customFormat="1" ht="69.95" hidden="1" customHeight="1" x14ac:dyDescent="0.25">
      <c r="B57" s="56"/>
      <c r="C57" s="190"/>
      <c r="D57" s="190"/>
      <c r="E57" s="190"/>
      <c r="F57" s="190"/>
      <c r="G57" s="202"/>
      <c r="H57" s="203"/>
      <c r="I57" s="204"/>
      <c r="J57" s="202"/>
      <c r="K57" s="203"/>
      <c r="L57" s="203"/>
      <c r="M57" s="203"/>
      <c r="N57" s="203"/>
      <c r="O57" s="203"/>
      <c r="P57" s="204"/>
      <c r="Q57" s="190"/>
      <c r="R57" s="190"/>
      <c r="S57" s="190"/>
      <c r="T57" s="190"/>
      <c r="U57" s="190"/>
      <c r="V57" s="190"/>
      <c r="W57" s="228"/>
      <c r="X57" s="228"/>
      <c r="Y57" s="190"/>
      <c r="Z57" s="190"/>
      <c r="AA57" s="205"/>
      <c r="AB57" s="205"/>
      <c r="AC57" s="205"/>
      <c r="AD57" s="227">
        <v>0</v>
      </c>
      <c r="AE57" s="227"/>
      <c r="AF57" s="227"/>
      <c r="AG57" s="227">
        <v>0</v>
      </c>
      <c r="AH57" s="227"/>
      <c r="AI57" s="227"/>
      <c r="AJ57" s="190"/>
      <c r="AK57" s="190"/>
      <c r="AL57" s="190"/>
      <c r="AM57" s="190"/>
      <c r="AN57" s="190"/>
      <c r="AO57" s="205"/>
      <c r="AP57" s="205"/>
      <c r="AQ57" s="205"/>
      <c r="AR57" s="205"/>
      <c r="AS57" s="190"/>
      <c r="AT57" s="190"/>
      <c r="AU57" s="190"/>
      <c r="AV57" s="190"/>
      <c r="AW57" s="278"/>
      <c r="AX57" s="279"/>
      <c r="AY57" s="280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91"/>
      <c r="BP57" s="126"/>
      <c r="BQ57" s="191"/>
      <c r="BR57" s="114">
        <v>0</v>
      </c>
      <c r="BS57" s="113">
        <v>0</v>
      </c>
      <c r="BT57" s="113">
        <v>0</v>
      </c>
      <c r="BU57" s="113">
        <v>0</v>
      </c>
      <c r="BV57" s="113">
        <v>0</v>
      </c>
      <c r="BW57" s="113">
        <v>0</v>
      </c>
      <c r="BX57" s="113">
        <v>0</v>
      </c>
      <c r="BY57" s="113">
        <v>0</v>
      </c>
      <c r="BZ57" s="113">
        <v>0</v>
      </c>
      <c r="CA57" s="113">
        <v>0</v>
      </c>
      <c r="CB57" s="113">
        <v>0</v>
      </c>
      <c r="CC57" s="113">
        <v>0</v>
      </c>
      <c r="CD57" s="113">
        <v>0</v>
      </c>
      <c r="CE57" s="113">
        <v>0</v>
      </c>
      <c r="CF57" s="113">
        <v>0</v>
      </c>
      <c r="CG57" s="113">
        <v>0</v>
      </c>
      <c r="CH57" s="113">
        <v>0</v>
      </c>
      <c r="CI57" s="113">
        <v>0</v>
      </c>
      <c r="CJ57" s="113">
        <v>0</v>
      </c>
      <c r="CK57" s="113">
        <v>0</v>
      </c>
      <c r="CL57" s="113">
        <v>0</v>
      </c>
      <c r="CM57" s="113">
        <v>0</v>
      </c>
      <c r="CN57" s="113">
        <v>0</v>
      </c>
      <c r="CO57" s="113">
        <v>0</v>
      </c>
      <c r="CP57" s="126"/>
      <c r="CQ57" s="178">
        <f t="shared" si="7"/>
        <v>0</v>
      </c>
      <c r="CR57" s="178">
        <f t="shared" si="8"/>
        <v>0</v>
      </c>
      <c r="CS57" s="126"/>
    </row>
    <row r="58" spans="1:97" s="55" customFormat="1" ht="69.95" hidden="1" customHeight="1" x14ac:dyDescent="0.25">
      <c r="B58" s="56"/>
      <c r="C58" s="190"/>
      <c r="D58" s="190"/>
      <c r="E58" s="190"/>
      <c r="F58" s="190"/>
      <c r="G58" s="202"/>
      <c r="H58" s="203"/>
      <c r="I58" s="204"/>
      <c r="J58" s="202"/>
      <c r="K58" s="203"/>
      <c r="L58" s="203"/>
      <c r="M58" s="203"/>
      <c r="N58" s="203"/>
      <c r="O58" s="203"/>
      <c r="P58" s="204"/>
      <c r="Q58" s="190"/>
      <c r="R58" s="190"/>
      <c r="S58" s="190"/>
      <c r="T58" s="190"/>
      <c r="U58" s="190"/>
      <c r="V58" s="190"/>
      <c r="W58" s="228"/>
      <c r="X58" s="228"/>
      <c r="Y58" s="190"/>
      <c r="Z58" s="190"/>
      <c r="AA58" s="205"/>
      <c r="AB58" s="205"/>
      <c r="AC58" s="205"/>
      <c r="AD58" s="227">
        <v>0</v>
      </c>
      <c r="AE58" s="227"/>
      <c r="AF58" s="227"/>
      <c r="AG58" s="227">
        <v>0</v>
      </c>
      <c r="AH58" s="227"/>
      <c r="AI58" s="227"/>
      <c r="AJ58" s="190"/>
      <c r="AK58" s="190"/>
      <c r="AL58" s="190"/>
      <c r="AM58" s="190"/>
      <c r="AN58" s="190"/>
      <c r="AO58" s="205"/>
      <c r="AP58" s="205"/>
      <c r="AQ58" s="205"/>
      <c r="AR58" s="205"/>
      <c r="AS58" s="190"/>
      <c r="AT58" s="190"/>
      <c r="AU58" s="190"/>
      <c r="AV58" s="190"/>
      <c r="AW58" s="278"/>
      <c r="AX58" s="279"/>
      <c r="AY58" s="280"/>
      <c r="AZ58" s="76"/>
      <c r="BA58" s="76"/>
      <c r="BB58" s="76"/>
      <c r="BC58" s="76"/>
      <c r="BD58" s="76"/>
      <c r="BE58" s="76"/>
      <c r="BF58" s="76"/>
      <c r="BG58" s="76"/>
      <c r="BH58" s="226"/>
      <c r="BI58" s="226"/>
      <c r="BJ58" s="76"/>
      <c r="BK58" s="76"/>
      <c r="BL58" s="76"/>
      <c r="BM58" s="76"/>
      <c r="BN58" s="76"/>
      <c r="BO58" s="92"/>
      <c r="BP58" s="127"/>
      <c r="BQ58" s="191"/>
      <c r="BR58" s="114">
        <v>0</v>
      </c>
      <c r="BS58" s="113">
        <v>0</v>
      </c>
      <c r="BT58" s="113">
        <v>0</v>
      </c>
      <c r="BU58" s="113">
        <v>0</v>
      </c>
      <c r="BV58" s="113">
        <v>0</v>
      </c>
      <c r="BW58" s="113">
        <v>0</v>
      </c>
      <c r="BX58" s="113">
        <v>0</v>
      </c>
      <c r="BY58" s="113">
        <v>0</v>
      </c>
      <c r="BZ58" s="113">
        <v>0</v>
      </c>
      <c r="CA58" s="113">
        <v>0</v>
      </c>
      <c r="CB58" s="113">
        <v>0</v>
      </c>
      <c r="CC58" s="113">
        <v>0</v>
      </c>
      <c r="CD58" s="113">
        <v>0</v>
      </c>
      <c r="CE58" s="113">
        <v>0</v>
      </c>
      <c r="CF58" s="113">
        <v>0</v>
      </c>
      <c r="CG58" s="113">
        <v>0</v>
      </c>
      <c r="CH58" s="113">
        <v>0</v>
      </c>
      <c r="CI58" s="113">
        <v>0</v>
      </c>
      <c r="CJ58" s="113">
        <v>0</v>
      </c>
      <c r="CK58" s="113">
        <v>0</v>
      </c>
      <c r="CL58" s="113">
        <v>0</v>
      </c>
      <c r="CM58" s="113">
        <v>0</v>
      </c>
      <c r="CN58" s="113">
        <v>0</v>
      </c>
      <c r="CO58" s="113">
        <v>0</v>
      </c>
      <c r="CP58" s="127"/>
      <c r="CQ58" s="178">
        <f t="shared" si="7"/>
        <v>0</v>
      </c>
      <c r="CR58" s="178">
        <f t="shared" si="8"/>
        <v>0</v>
      </c>
      <c r="CS58" s="127"/>
    </row>
    <row r="59" spans="1:97" s="55" customFormat="1" ht="69.95" hidden="1" customHeight="1" x14ac:dyDescent="0.25">
      <c r="B59" s="56"/>
      <c r="C59" s="190"/>
      <c r="D59" s="190"/>
      <c r="E59" s="190"/>
      <c r="F59" s="190"/>
      <c r="G59" s="202"/>
      <c r="H59" s="203"/>
      <c r="I59" s="204"/>
      <c r="J59" s="202"/>
      <c r="K59" s="203"/>
      <c r="L59" s="203"/>
      <c r="M59" s="203"/>
      <c r="N59" s="203"/>
      <c r="O59" s="203"/>
      <c r="P59" s="204"/>
      <c r="Q59" s="190"/>
      <c r="R59" s="190"/>
      <c r="S59" s="190"/>
      <c r="T59" s="190"/>
      <c r="U59" s="190"/>
      <c r="V59" s="190"/>
      <c r="W59" s="228"/>
      <c r="X59" s="228"/>
      <c r="Y59" s="190"/>
      <c r="Z59" s="190"/>
      <c r="AA59" s="205"/>
      <c r="AB59" s="205"/>
      <c r="AC59" s="205"/>
      <c r="AD59" s="227">
        <v>0</v>
      </c>
      <c r="AE59" s="227"/>
      <c r="AF59" s="227"/>
      <c r="AG59" s="227">
        <v>0</v>
      </c>
      <c r="AH59" s="227"/>
      <c r="AI59" s="227"/>
      <c r="AJ59" s="190"/>
      <c r="AK59" s="190"/>
      <c r="AL59" s="190"/>
      <c r="AM59" s="190"/>
      <c r="AN59" s="190"/>
      <c r="AO59" s="205"/>
      <c r="AP59" s="205"/>
      <c r="AQ59" s="205"/>
      <c r="AR59" s="205"/>
      <c r="AS59" s="190"/>
      <c r="AT59" s="190"/>
      <c r="AU59" s="190"/>
      <c r="AV59" s="190"/>
      <c r="AW59" s="278"/>
      <c r="AX59" s="279"/>
      <c r="AY59" s="280"/>
      <c r="AZ59" s="78"/>
      <c r="BA59" s="78"/>
      <c r="BB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93"/>
      <c r="BP59" s="128"/>
      <c r="BQ59" s="191"/>
      <c r="BR59" s="114">
        <v>0</v>
      </c>
      <c r="BS59" s="113">
        <v>0</v>
      </c>
      <c r="BT59" s="113">
        <v>0</v>
      </c>
      <c r="BU59" s="113">
        <v>0</v>
      </c>
      <c r="BV59" s="113">
        <v>0</v>
      </c>
      <c r="BW59" s="113">
        <v>0</v>
      </c>
      <c r="BX59" s="113">
        <v>0</v>
      </c>
      <c r="BY59" s="113">
        <v>0</v>
      </c>
      <c r="BZ59" s="113">
        <v>0</v>
      </c>
      <c r="CA59" s="113">
        <v>0</v>
      </c>
      <c r="CB59" s="113">
        <v>0</v>
      </c>
      <c r="CC59" s="113">
        <v>0</v>
      </c>
      <c r="CD59" s="113">
        <v>0</v>
      </c>
      <c r="CE59" s="113">
        <v>0</v>
      </c>
      <c r="CF59" s="113">
        <v>0</v>
      </c>
      <c r="CG59" s="113">
        <v>0</v>
      </c>
      <c r="CH59" s="113">
        <v>0</v>
      </c>
      <c r="CI59" s="113">
        <v>0</v>
      </c>
      <c r="CJ59" s="113">
        <v>0</v>
      </c>
      <c r="CK59" s="113">
        <v>0</v>
      </c>
      <c r="CL59" s="113">
        <v>0</v>
      </c>
      <c r="CM59" s="113">
        <v>0</v>
      </c>
      <c r="CN59" s="113">
        <v>0</v>
      </c>
      <c r="CO59" s="113">
        <v>0</v>
      </c>
      <c r="CP59" s="128"/>
      <c r="CQ59" s="178">
        <f t="shared" si="7"/>
        <v>0</v>
      </c>
      <c r="CR59" s="178">
        <f t="shared" si="8"/>
        <v>0</v>
      </c>
      <c r="CS59" s="128"/>
    </row>
    <row r="60" spans="1:97" s="55" customFormat="1" ht="14.25" x14ac:dyDescent="0.25">
      <c r="B60" s="56"/>
      <c r="C60" s="84"/>
      <c r="D60" s="84"/>
      <c r="E60" s="84"/>
      <c r="F60" s="84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75"/>
      <c r="AB60" s="75"/>
      <c r="AC60" s="75"/>
      <c r="AD60" s="85"/>
      <c r="AE60" s="85"/>
      <c r="AF60" s="85"/>
      <c r="AG60" s="85"/>
      <c r="AH60" s="85"/>
      <c r="AI60" s="85"/>
      <c r="AJ60" s="84"/>
      <c r="AK60" s="84"/>
      <c r="AL60" s="75"/>
      <c r="AM60" s="75"/>
      <c r="AN60" s="75"/>
      <c r="AO60" s="75"/>
      <c r="AP60" s="75"/>
      <c r="AQ60" s="75"/>
      <c r="AR60" s="75"/>
      <c r="AS60" s="84"/>
      <c r="AT60" s="84"/>
      <c r="AU60" s="84"/>
      <c r="AV60" s="84"/>
      <c r="AW60" s="101"/>
      <c r="AX60" s="101"/>
      <c r="AY60" s="101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93"/>
      <c r="BP60" s="128"/>
      <c r="BQ60" s="191"/>
      <c r="BR60" s="174">
        <f t="shared" ref="BR60:CO60" si="9">SUBTOTAL(9,BR50:BR59)</f>
        <v>0</v>
      </c>
      <c r="BS60" s="174">
        <f t="shared" si="9"/>
        <v>0</v>
      </c>
      <c r="BT60" s="174">
        <f t="shared" si="9"/>
        <v>0</v>
      </c>
      <c r="BU60" s="174">
        <f t="shared" si="9"/>
        <v>0</v>
      </c>
      <c r="BV60" s="174">
        <f t="shared" si="9"/>
        <v>0</v>
      </c>
      <c r="BW60" s="174">
        <f t="shared" si="9"/>
        <v>0</v>
      </c>
      <c r="BX60" s="174">
        <f t="shared" si="9"/>
        <v>0</v>
      </c>
      <c r="BY60" s="174">
        <f t="shared" si="9"/>
        <v>0</v>
      </c>
      <c r="BZ60" s="174">
        <f t="shared" si="9"/>
        <v>0</v>
      </c>
      <c r="CA60" s="174">
        <f t="shared" si="9"/>
        <v>0</v>
      </c>
      <c r="CB60" s="174">
        <f t="shared" si="9"/>
        <v>0</v>
      </c>
      <c r="CC60" s="174">
        <f t="shared" si="9"/>
        <v>0</v>
      </c>
      <c r="CD60" s="174">
        <f t="shared" si="9"/>
        <v>0</v>
      </c>
      <c r="CE60" s="174">
        <f t="shared" si="9"/>
        <v>0</v>
      </c>
      <c r="CF60" s="174">
        <f t="shared" si="9"/>
        <v>0</v>
      </c>
      <c r="CG60" s="174">
        <f t="shared" si="9"/>
        <v>0</v>
      </c>
      <c r="CH60" s="174">
        <f t="shared" si="9"/>
        <v>0</v>
      </c>
      <c r="CI60" s="174">
        <f t="shared" si="9"/>
        <v>0</v>
      </c>
      <c r="CJ60" s="174">
        <f t="shared" si="9"/>
        <v>0</v>
      </c>
      <c r="CK60" s="174">
        <f t="shared" si="9"/>
        <v>0</v>
      </c>
      <c r="CL60" s="174">
        <f t="shared" si="9"/>
        <v>0</v>
      </c>
      <c r="CM60" s="174">
        <f t="shared" si="9"/>
        <v>0</v>
      </c>
      <c r="CN60" s="174">
        <f t="shared" si="9"/>
        <v>0</v>
      </c>
      <c r="CO60" s="174">
        <f t="shared" si="9"/>
        <v>0</v>
      </c>
      <c r="CP60" s="128"/>
      <c r="CQ60" s="128"/>
      <c r="CR60" s="128"/>
      <c r="CS60" s="128"/>
    </row>
    <row r="61" spans="1:97" s="55" customFormat="1" ht="13.9" customHeight="1" x14ac:dyDescent="0.25">
      <c r="B61" s="56"/>
      <c r="AZ61" s="281" t="str">
        <f>IF(AND(AZ66&gt;0,AZ66=BC66),"Debe programar el compromiso y la obligación para estas líneas nuevas","")</f>
        <v/>
      </c>
      <c r="BA61" s="281"/>
      <c r="BB61" s="281"/>
      <c r="BC61" s="281"/>
      <c r="BD61" s="281"/>
      <c r="BE61" s="281"/>
      <c r="BF61" s="281"/>
      <c r="BG61" s="281"/>
      <c r="BO61" s="58"/>
      <c r="BP61" s="129"/>
      <c r="BQ61" s="129"/>
      <c r="BR61" s="129"/>
      <c r="BS61" s="129"/>
      <c r="BT61" s="129"/>
      <c r="BU61" s="129"/>
      <c r="BV61" s="129"/>
      <c r="BW61" s="129"/>
      <c r="BX61" s="129"/>
      <c r="BY61" s="129"/>
      <c r="BZ61" s="129"/>
      <c r="CA61" s="129"/>
      <c r="CB61" s="129"/>
      <c r="CC61" s="129"/>
      <c r="CD61" s="129"/>
      <c r="CE61" s="129"/>
      <c r="CF61" s="129"/>
      <c r="CG61" s="129"/>
      <c r="CH61" s="129"/>
      <c r="CI61" s="129"/>
      <c r="CJ61" s="129"/>
      <c r="CK61" s="129"/>
      <c r="CL61" s="129"/>
      <c r="CM61" s="129"/>
      <c r="CN61" s="129"/>
      <c r="CO61" s="129"/>
      <c r="CP61" s="129"/>
      <c r="CQ61" s="129"/>
      <c r="CR61" s="129"/>
      <c r="CS61" s="129"/>
    </row>
    <row r="62" spans="1:97" s="55" customFormat="1" ht="13.9" customHeight="1" thickBot="1" x14ac:dyDescent="0.3">
      <c r="B62" s="56"/>
      <c r="C62" s="149" t="s">
        <v>382</v>
      </c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45"/>
      <c r="AC62" s="45"/>
      <c r="AD62" s="45"/>
      <c r="AE62" s="45"/>
      <c r="AF62" s="45"/>
      <c r="AG62" s="45"/>
      <c r="AH62" s="45"/>
      <c r="AI62" s="45"/>
      <c r="AJ62" s="45"/>
      <c r="AK62" s="43"/>
      <c r="AL62" s="43"/>
      <c r="AM62" s="43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43"/>
      <c r="AY62" s="59"/>
      <c r="AZ62" s="281"/>
      <c r="BA62" s="281"/>
      <c r="BB62" s="281"/>
      <c r="BC62" s="281"/>
      <c r="BD62" s="281"/>
      <c r="BE62" s="281"/>
      <c r="BF62" s="281"/>
      <c r="BG62" s="281"/>
      <c r="BK62" s="60"/>
      <c r="BL62" s="60"/>
      <c r="BM62" s="60"/>
      <c r="BN62" s="60"/>
      <c r="BO62" s="94"/>
      <c r="BP62" s="175"/>
      <c r="BQ62" s="176"/>
      <c r="BR62" s="177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</row>
    <row r="63" spans="1:97" s="129" customFormat="1" ht="13.9" customHeight="1" x14ac:dyDescent="0.25">
      <c r="A63" s="55"/>
      <c r="B63" s="56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59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94"/>
      <c r="BP63" s="130"/>
      <c r="BQ63" s="130"/>
      <c r="BR63" s="135"/>
      <c r="BS63" s="135"/>
      <c r="BT63" s="135"/>
      <c r="BU63" s="135"/>
      <c r="BV63" s="135"/>
      <c r="BW63" s="135"/>
      <c r="BX63" s="135"/>
      <c r="BY63" s="135"/>
      <c r="BZ63" s="135"/>
      <c r="CA63" s="135"/>
      <c r="CB63" s="135"/>
      <c r="CC63" s="135"/>
      <c r="CD63" s="135"/>
      <c r="CE63" s="135"/>
      <c r="CF63" s="135"/>
      <c r="CG63" s="135"/>
      <c r="CH63" s="135"/>
      <c r="CI63" s="135"/>
      <c r="CJ63" s="135"/>
      <c r="CK63" s="135"/>
      <c r="CL63" s="135"/>
      <c r="CM63" s="135"/>
      <c r="CN63" s="135"/>
      <c r="CO63" s="135"/>
      <c r="CP63" s="130"/>
      <c r="CQ63" s="130"/>
      <c r="CR63" s="130"/>
      <c r="CS63" s="130"/>
    </row>
    <row r="64" spans="1:97" s="129" customFormat="1" ht="22.15" customHeight="1" x14ac:dyDescent="0.25">
      <c r="A64" s="55"/>
      <c r="B64" s="56"/>
      <c r="C64" s="222" t="s">
        <v>372</v>
      </c>
      <c r="D64" s="222"/>
      <c r="E64" s="182" t="s">
        <v>180</v>
      </c>
      <c r="F64" s="183"/>
      <c r="G64" s="183"/>
      <c r="H64" s="183"/>
      <c r="I64" s="183"/>
      <c r="J64" s="184"/>
      <c r="K64" s="182" t="s">
        <v>254</v>
      </c>
      <c r="L64" s="183"/>
      <c r="M64" s="183"/>
      <c r="N64" s="183"/>
      <c r="O64" s="184"/>
      <c r="P64" s="182" t="s">
        <v>257</v>
      </c>
      <c r="Q64" s="183"/>
      <c r="R64" s="183"/>
      <c r="S64" s="183"/>
      <c r="T64" s="184"/>
      <c r="U64" s="182" t="s">
        <v>8</v>
      </c>
      <c r="V64" s="184"/>
      <c r="W64" s="182" t="s">
        <v>1</v>
      </c>
      <c r="X64" s="183"/>
      <c r="Y64" s="183"/>
      <c r="Z64" s="184"/>
      <c r="AA64" s="271" t="s">
        <v>645</v>
      </c>
      <c r="AB64" s="271"/>
      <c r="AC64" s="271"/>
      <c r="AD64" s="183" t="s">
        <v>181</v>
      </c>
      <c r="AE64" s="183"/>
      <c r="AF64" s="183"/>
      <c r="AG64" s="183"/>
      <c r="AH64" s="183"/>
      <c r="AI64" s="184"/>
      <c r="AJ64" s="272" t="s">
        <v>3</v>
      </c>
      <c r="AK64" s="273"/>
      <c r="AL64" s="272" t="s">
        <v>82</v>
      </c>
      <c r="AM64" s="273"/>
      <c r="AN64" s="272" t="s">
        <v>83</v>
      </c>
      <c r="AO64" s="273"/>
      <c r="AP64" s="298" t="s">
        <v>84</v>
      </c>
      <c r="AQ64" s="299"/>
      <c r="AR64" s="299"/>
      <c r="AS64" s="300"/>
      <c r="AT64" s="182" t="s">
        <v>4</v>
      </c>
      <c r="AU64" s="183"/>
      <c r="AV64" s="184"/>
      <c r="AW64" s="182" t="s">
        <v>5</v>
      </c>
      <c r="AX64" s="183"/>
      <c r="AY64" s="184"/>
      <c r="AZ64" s="272" t="s">
        <v>252</v>
      </c>
      <c r="BA64" s="276"/>
      <c r="BB64" s="273"/>
      <c r="BC64" s="272" t="s">
        <v>253</v>
      </c>
      <c r="BD64" s="276"/>
      <c r="BE64" s="273"/>
      <c r="BF64" s="272" t="s">
        <v>87</v>
      </c>
      <c r="BG64" s="273"/>
      <c r="BH64" s="272" t="s">
        <v>7</v>
      </c>
      <c r="BI64" s="276"/>
      <c r="BJ64" s="273"/>
      <c r="BK64" s="272" t="s">
        <v>182</v>
      </c>
      <c r="BL64" s="276"/>
      <c r="BM64" s="276"/>
      <c r="BN64" s="273"/>
      <c r="BO64" s="51"/>
      <c r="BP64" s="134"/>
      <c r="BQ64" s="134"/>
    </row>
    <row r="65" spans="1:97" s="129" customFormat="1" ht="24.6" customHeight="1" x14ac:dyDescent="0.25">
      <c r="A65" s="55"/>
      <c r="B65" s="56"/>
      <c r="C65" s="222"/>
      <c r="D65" s="222"/>
      <c r="E65" s="185"/>
      <c r="F65" s="186"/>
      <c r="G65" s="186"/>
      <c r="H65" s="186"/>
      <c r="I65" s="186"/>
      <c r="J65" s="187"/>
      <c r="K65" s="185"/>
      <c r="L65" s="186"/>
      <c r="M65" s="186"/>
      <c r="N65" s="186"/>
      <c r="O65" s="187"/>
      <c r="P65" s="185"/>
      <c r="Q65" s="186"/>
      <c r="R65" s="186"/>
      <c r="S65" s="186"/>
      <c r="T65" s="187"/>
      <c r="U65" s="185"/>
      <c r="V65" s="187"/>
      <c r="W65" s="185"/>
      <c r="X65" s="186"/>
      <c r="Y65" s="186"/>
      <c r="Z65" s="187"/>
      <c r="AA65" s="271"/>
      <c r="AB65" s="271"/>
      <c r="AC65" s="271"/>
      <c r="AD65" s="186"/>
      <c r="AE65" s="186"/>
      <c r="AF65" s="186"/>
      <c r="AG65" s="186"/>
      <c r="AH65" s="186"/>
      <c r="AI65" s="187"/>
      <c r="AJ65" s="274"/>
      <c r="AK65" s="275"/>
      <c r="AL65" s="274"/>
      <c r="AM65" s="275"/>
      <c r="AN65" s="274"/>
      <c r="AO65" s="275"/>
      <c r="AP65" s="301" t="s">
        <v>85</v>
      </c>
      <c r="AQ65" s="302"/>
      <c r="AR65" s="301" t="s">
        <v>86</v>
      </c>
      <c r="AS65" s="302"/>
      <c r="AT65" s="185"/>
      <c r="AU65" s="186"/>
      <c r="AV65" s="187"/>
      <c r="AW65" s="185"/>
      <c r="AX65" s="186"/>
      <c r="AY65" s="187"/>
      <c r="AZ65" s="274"/>
      <c r="BA65" s="277"/>
      <c r="BB65" s="275"/>
      <c r="BC65" s="274"/>
      <c r="BD65" s="277"/>
      <c r="BE65" s="275"/>
      <c r="BF65" s="274"/>
      <c r="BG65" s="275"/>
      <c r="BH65" s="274"/>
      <c r="BI65" s="277"/>
      <c r="BJ65" s="275"/>
      <c r="BK65" s="274"/>
      <c r="BL65" s="277"/>
      <c r="BM65" s="277"/>
      <c r="BN65" s="275"/>
      <c r="BO65" s="51"/>
      <c r="BP65" s="134"/>
      <c r="BQ65" s="134"/>
    </row>
    <row r="66" spans="1:97" s="132" customFormat="1" ht="69.95" customHeight="1" x14ac:dyDescent="0.25">
      <c r="A66" s="52"/>
      <c r="B66" s="53"/>
      <c r="C66" s="214"/>
      <c r="D66" s="215"/>
      <c r="E66" s="206"/>
      <c r="F66" s="207"/>
      <c r="G66" s="207"/>
      <c r="H66" s="207"/>
      <c r="I66" s="207"/>
      <c r="J66" s="208"/>
      <c r="K66" s="206"/>
      <c r="L66" s="207"/>
      <c r="M66" s="207"/>
      <c r="N66" s="207"/>
      <c r="O66" s="207"/>
      <c r="P66" s="206"/>
      <c r="Q66" s="207"/>
      <c r="R66" s="207"/>
      <c r="S66" s="207"/>
      <c r="T66" s="208"/>
      <c r="U66" s="209"/>
      <c r="V66" s="210"/>
      <c r="W66" s="211" t="str">
        <f>IFERROR(VLOOKUP(K66,LISTAS!$D$28:$K$56,8,0),"")</f>
        <v/>
      </c>
      <c r="X66" s="212"/>
      <c r="Y66" s="212"/>
      <c r="Z66" s="213"/>
      <c r="AA66" s="206"/>
      <c r="AB66" s="207"/>
      <c r="AC66" s="208"/>
      <c r="AD66" s="205"/>
      <c r="AE66" s="205"/>
      <c r="AF66" s="205"/>
      <c r="AG66" s="205"/>
      <c r="AH66" s="205"/>
      <c r="AI66" s="205"/>
      <c r="AJ66" s="202"/>
      <c r="AK66" s="204"/>
      <c r="AL66" s="202"/>
      <c r="AM66" s="204"/>
      <c r="AN66" s="190"/>
      <c r="AO66" s="190"/>
      <c r="AP66" s="190"/>
      <c r="AQ66" s="190"/>
      <c r="AR66" s="257"/>
      <c r="AS66" s="258"/>
      <c r="AT66" s="268"/>
      <c r="AU66" s="269"/>
      <c r="AV66" s="270"/>
      <c r="AW66" s="206"/>
      <c r="AX66" s="207"/>
      <c r="AY66" s="208"/>
      <c r="AZ66" s="254">
        <v>0</v>
      </c>
      <c r="BA66" s="255"/>
      <c r="BB66" s="256"/>
      <c r="BC66" s="254">
        <v>0</v>
      </c>
      <c r="BD66" s="255"/>
      <c r="BE66" s="256"/>
      <c r="BF66" s="202"/>
      <c r="BG66" s="204"/>
      <c r="BH66" s="206"/>
      <c r="BI66" s="207"/>
      <c r="BJ66" s="208"/>
      <c r="BK66" s="206"/>
      <c r="BL66" s="207"/>
      <c r="BM66" s="207"/>
      <c r="BN66" s="208"/>
      <c r="BO66" s="54"/>
      <c r="BP66" s="131"/>
      <c r="BQ66" s="131"/>
    </row>
    <row r="67" spans="1:97" s="132" customFormat="1" ht="69.95" customHeight="1" x14ac:dyDescent="0.25">
      <c r="A67" s="52"/>
      <c r="B67" s="53"/>
      <c r="C67" s="214"/>
      <c r="D67" s="215"/>
      <c r="E67" s="206"/>
      <c r="F67" s="207"/>
      <c r="G67" s="207"/>
      <c r="H67" s="207"/>
      <c r="I67" s="207"/>
      <c r="J67" s="208"/>
      <c r="K67" s="206"/>
      <c r="L67" s="207"/>
      <c r="M67" s="207"/>
      <c r="N67" s="207"/>
      <c r="O67" s="207"/>
      <c r="P67" s="206"/>
      <c r="Q67" s="207"/>
      <c r="R67" s="207"/>
      <c r="S67" s="207"/>
      <c r="T67" s="208"/>
      <c r="U67" s="209"/>
      <c r="V67" s="210"/>
      <c r="W67" s="211" t="str">
        <f>IFERROR(VLOOKUP(K67,LISTAS!$D$28:$K$56,8,0),"")</f>
        <v/>
      </c>
      <c r="X67" s="212"/>
      <c r="Y67" s="212"/>
      <c r="Z67" s="213"/>
      <c r="AA67" s="205"/>
      <c r="AB67" s="205"/>
      <c r="AC67" s="205"/>
      <c r="AD67" s="205"/>
      <c r="AE67" s="205"/>
      <c r="AF67" s="205"/>
      <c r="AG67" s="205"/>
      <c r="AH67" s="205"/>
      <c r="AI67" s="205"/>
      <c r="AJ67" s="202"/>
      <c r="AK67" s="204"/>
      <c r="AL67" s="202"/>
      <c r="AM67" s="204"/>
      <c r="AN67" s="190"/>
      <c r="AO67" s="190"/>
      <c r="AP67" s="190"/>
      <c r="AQ67" s="190"/>
      <c r="AR67" s="257"/>
      <c r="AS67" s="258"/>
      <c r="AT67" s="268"/>
      <c r="AU67" s="269"/>
      <c r="AV67" s="270"/>
      <c r="AW67" s="206"/>
      <c r="AX67" s="207"/>
      <c r="AY67" s="208"/>
      <c r="AZ67" s="254">
        <v>0</v>
      </c>
      <c r="BA67" s="255"/>
      <c r="BB67" s="256"/>
      <c r="BC67" s="254">
        <v>0</v>
      </c>
      <c r="BD67" s="255"/>
      <c r="BE67" s="256"/>
      <c r="BF67" s="202"/>
      <c r="BG67" s="204"/>
      <c r="BH67" s="206"/>
      <c r="BI67" s="207"/>
      <c r="BJ67" s="208"/>
      <c r="BK67" s="206"/>
      <c r="BL67" s="207"/>
      <c r="BM67" s="207"/>
      <c r="BN67" s="208"/>
      <c r="BO67" s="54"/>
      <c r="BP67" s="131"/>
      <c r="BQ67" s="131"/>
    </row>
    <row r="68" spans="1:97" s="132" customFormat="1" ht="69.95" customHeight="1" x14ac:dyDescent="0.25">
      <c r="A68" s="52"/>
      <c r="B68" s="53"/>
      <c r="C68" s="214"/>
      <c r="D68" s="215"/>
      <c r="E68" s="206"/>
      <c r="F68" s="207"/>
      <c r="G68" s="207"/>
      <c r="H68" s="207"/>
      <c r="I68" s="207"/>
      <c r="J68" s="208"/>
      <c r="K68" s="206"/>
      <c r="L68" s="207"/>
      <c r="M68" s="207"/>
      <c r="N68" s="207"/>
      <c r="O68" s="207"/>
      <c r="P68" s="206"/>
      <c r="Q68" s="207"/>
      <c r="R68" s="207"/>
      <c r="S68" s="207"/>
      <c r="T68" s="208"/>
      <c r="U68" s="209"/>
      <c r="V68" s="210"/>
      <c r="W68" s="211" t="str">
        <f>IFERROR(VLOOKUP(K68,LISTAS!$D$28:$K$56,8,0),"")</f>
        <v/>
      </c>
      <c r="X68" s="212"/>
      <c r="Y68" s="212"/>
      <c r="Z68" s="213"/>
      <c r="AA68" s="205"/>
      <c r="AB68" s="205"/>
      <c r="AC68" s="205"/>
      <c r="AD68" s="205"/>
      <c r="AE68" s="205"/>
      <c r="AF68" s="205"/>
      <c r="AG68" s="205"/>
      <c r="AH68" s="205"/>
      <c r="AI68" s="205"/>
      <c r="AJ68" s="202"/>
      <c r="AK68" s="204"/>
      <c r="AL68" s="202"/>
      <c r="AM68" s="204"/>
      <c r="AN68" s="190"/>
      <c r="AO68" s="190"/>
      <c r="AP68" s="190"/>
      <c r="AQ68" s="190"/>
      <c r="AR68" s="257"/>
      <c r="AS68" s="258"/>
      <c r="AT68" s="268"/>
      <c r="AU68" s="269"/>
      <c r="AV68" s="270"/>
      <c r="AW68" s="206"/>
      <c r="AX68" s="207"/>
      <c r="AY68" s="208"/>
      <c r="AZ68" s="254">
        <v>0</v>
      </c>
      <c r="BA68" s="255"/>
      <c r="BB68" s="256"/>
      <c r="BC68" s="254">
        <v>0</v>
      </c>
      <c r="BD68" s="255"/>
      <c r="BE68" s="256"/>
      <c r="BF68" s="202"/>
      <c r="BG68" s="204"/>
      <c r="BH68" s="206"/>
      <c r="BI68" s="207"/>
      <c r="BJ68" s="208"/>
      <c r="BK68" s="206"/>
      <c r="BL68" s="207"/>
      <c r="BM68" s="207"/>
      <c r="BN68" s="208"/>
      <c r="BO68" s="54"/>
      <c r="BP68" s="131"/>
      <c r="BQ68" s="131"/>
    </row>
    <row r="69" spans="1:97" s="132" customFormat="1" ht="69.95" hidden="1" customHeight="1" x14ac:dyDescent="0.25">
      <c r="A69" s="52"/>
      <c r="B69" s="53"/>
      <c r="C69" s="214"/>
      <c r="D69" s="215"/>
      <c r="E69" s="206"/>
      <c r="F69" s="207"/>
      <c r="G69" s="207"/>
      <c r="H69" s="207"/>
      <c r="I69" s="207"/>
      <c r="J69" s="208"/>
      <c r="K69" s="206"/>
      <c r="L69" s="207"/>
      <c r="M69" s="207"/>
      <c r="N69" s="207"/>
      <c r="O69" s="207"/>
      <c r="P69" s="206"/>
      <c r="Q69" s="207"/>
      <c r="R69" s="207"/>
      <c r="S69" s="207"/>
      <c r="T69" s="208"/>
      <c r="U69" s="209"/>
      <c r="V69" s="210"/>
      <c r="W69" s="211" t="str">
        <f>IFERROR(VLOOKUP(K69,LISTAS!$D$28:$K$56,8,0),"")</f>
        <v/>
      </c>
      <c r="X69" s="212"/>
      <c r="Y69" s="212"/>
      <c r="Z69" s="213"/>
      <c r="AA69" s="205"/>
      <c r="AB69" s="205"/>
      <c r="AC69" s="205"/>
      <c r="AD69" s="205"/>
      <c r="AE69" s="205"/>
      <c r="AF69" s="205"/>
      <c r="AG69" s="205"/>
      <c r="AH69" s="205"/>
      <c r="AI69" s="205"/>
      <c r="AJ69" s="202"/>
      <c r="AK69" s="204"/>
      <c r="AL69" s="202"/>
      <c r="AM69" s="204"/>
      <c r="AN69" s="190"/>
      <c r="AO69" s="190"/>
      <c r="AP69" s="190"/>
      <c r="AQ69" s="190"/>
      <c r="AR69" s="257"/>
      <c r="AS69" s="258"/>
      <c r="AT69" s="268"/>
      <c r="AU69" s="269"/>
      <c r="AV69" s="270"/>
      <c r="AW69" s="206"/>
      <c r="AX69" s="207"/>
      <c r="AY69" s="208"/>
      <c r="AZ69" s="254">
        <v>0</v>
      </c>
      <c r="BA69" s="255"/>
      <c r="BB69" s="256"/>
      <c r="BC69" s="254">
        <v>0</v>
      </c>
      <c r="BD69" s="255"/>
      <c r="BE69" s="256"/>
      <c r="BF69" s="202"/>
      <c r="BG69" s="204"/>
      <c r="BH69" s="206"/>
      <c r="BI69" s="207"/>
      <c r="BJ69" s="208"/>
      <c r="BK69" s="206"/>
      <c r="BL69" s="207"/>
      <c r="BM69" s="207"/>
      <c r="BN69" s="208"/>
      <c r="BO69" s="54"/>
      <c r="BP69" s="131"/>
      <c r="BQ69" s="131"/>
    </row>
    <row r="70" spans="1:97" s="132" customFormat="1" ht="69.95" hidden="1" customHeight="1" x14ac:dyDescent="0.25">
      <c r="A70" s="52"/>
      <c r="B70" s="53"/>
      <c r="C70" s="214"/>
      <c r="D70" s="215"/>
      <c r="E70" s="206"/>
      <c r="F70" s="207"/>
      <c r="G70" s="207"/>
      <c r="H70" s="207"/>
      <c r="I70" s="207"/>
      <c r="J70" s="208"/>
      <c r="K70" s="206"/>
      <c r="L70" s="207"/>
      <c r="M70" s="207"/>
      <c r="N70" s="207"/>
      <c r="O70" s="207"/>
      <c r="P70" s="206"/>
      <c r="Q70" s="207"/>
      <c r="R70" s="207"/>
      <c r="S70" s="207"/>
      <c r="T70" s="208"/>
      <c r="U70" s="209"/>
      <c r="V70" s="210"/>
      <c r="W70" s="211" t="str">
        <f>IFERROR(VLOOKUP(K70,LISTAS!$D$28:$K$56,8,0),"")</f>
        <v/>
      </c>
      <c r="X70" s="212"/>
      <c r="Y70" s="212"/>
      <c r="Z70" s="213"/>
      <c r="AA70" s="205"/>
      <c r="AB70" s="205"/>
      <c r="AC70" s="205"/>
      <c r="AD70" s="205"/>
      <c r="AE70" s="205"/>
      <c r="AF70" s="205"/>
      <c r="AG70" s="205"/>
      <c r="AH70" s="205"/>
      <c r="AI70" s="205"/>
      <c r="AJ70" s="202"/>
      <c r="AK70" s="204"/>
      <c r="AL70" s="202"/>
      <c r="AM70" s="204"/>
      <c r="AN70" s="190"/>
      <c r="AO70" s="190"/>
      <c r="AP70" s="190"/>
      <c r="AQ70" s="190"/>
      <c r="AR70" s="257"/>
      <c r="AS70" s="258"/>
      <c r="AT70" s="268"/>
      <c r="AU70" s="269"/>
      <c r="AV70" s="270"/>
      <c r="AW70" s="206"/>
      <c r="AX70" s="207"/>
      <c r="AY70" s="208"/>
      <c r="AZ70" s="254">
        <v>0</v>
      </c>
      <c r="BA70" s="255"/>
      <c r="BB70" s="256"/>
      <c r="BC70" s="254">
        <v>0</v>
      </c>
      <c r="BD70" s="255"/>
      <c r="BE70" s="256"/>
      <c r="BF70" s="202"/>
      <c r="BG70" s="204"/>
      <c r="BH70" s="206"/>
      <c r="BI70" s="207"/>
      <c r="BJ70" s="208"/>
      <c r="BK70" s="206"/>
      <c r="BL70" s="207"/>
      <c r="BM70" s="207"/>
      <c r="BN70" s="208"/>
      <c r="BO70" s="54"/>
      <c r="BP70" s="131"/>
      <c r="BQ70" s="131"/>
    </row>
    <row r="71" spans="1:97" s="132" customFormat="1" ht="69.95" hidden="1" customHeight="1" x14ac:dyDescent="0.25">
      <c r="A71" s="52"/>
      <c r="B71" s="53"/>
      <c r="C71" s="214"/>
      <c r="D71" s="215"/>
      <c r="E71" s="206"/>
      <c r="F71" s="207"/>
      <c r="G71" s="207"/>
      <c r="H71" s="207"/>
      <c r="I71" s="207"/>
      <c r="J71" s="208"/>
      <c r="K71" s="206"/>
      <c r="L71" s="207"/>
      <c r="M71" s="207"/>
      <c r="N71" s="207"/>
      <c r="O71" s="207"/>
      <c r="P71" s="206"/>
      <c r="Q71" s="207"/>
      <c r="R71" s="207"/>
      <c r="S71" s="207"/>
      <c r="T71" s="208"/>
      <c r="U71" s="209"/>
      <c r="V71" s="210"/>
      <c r="W71" s="211" t="str">
        <f>IFERROR(VLOOKUP(K71,LISTAS!$D$28:$K$56,8,0),"")</f>
        <v/>
      </c>
      <c r="X71" s="212"/>
      <c r="Y71" s="212"/>
      <c r="Z71" s="213"/>
      <c r="AA71" s="205"/>
      <c r="AB71" s="205"/>
      <c r="AC71" s="205"/>
      <c r="AD71" s="205"/>
      <c r="AE71" s="205"/>
      <c r="AF71" s="205"/>
      <c r="AG71" s="205"/>
      <c r="AH71" s="205"/>
      <c r="AI71" s="205"/>
      <c r="AJ71" s="202"/>
      <c r="AK71" s="204"/>
      <c r="AL71" s="202"/>
      <c r="AM71" s="204"/>
      <c r="AN71" s="190"/>
      <c r="AO71" s="190"/>
      <c r="AP71" s="190"/>
      <c r="AQ71" s="190"/>
      <c r="AR71" s="257"/>
      <c r="AS71" s="258"/>
      <c r="AT71" s="268"/>
      <c r="AU71" s="269"/>
      <c r="AV71" s="270"/>
      <c r="AW71" s="206"/>
      <c r="AX71" s="207"/>
      <c r="AY71" s="208"/>
      <c r="AZ71" s="254">
        <v>0</v>
      </c>
      <c r="BA71" s="255"/>
      <c r="BB71" s="256"/>
      <c r="BC71" s="254">
        <v>0</v>
      </c>
      <c r="BD71" s="255"/>
      <c r="BE71" s="256"/>
      <c r="BF71" s="202"/>
      <c r="BG71" s="204"/>
      <c r="BH71" s="206"/>
      <c r="BI71" s="207"/>
      <c r="BJ71" s="208"/>
      <c r="BK71" s="206"/>
      <c r="BL71" s="207"/>
      <c r="BM71" s="207"/>
      <c r="BN71" s="208"/>
      <c r="BO71" s="54"/>
      <c r="BP71" s="131"/>
      <c r="BQ71" s="131"/>
    </row>
    <row r="72" spans="1:97" s="132" customFormat="1" ht="69.95" hidden="1" customHeight="1" x14ac:dyDescent="0.25">
      <c r="A72" s="52"/>
      <c r="B72" s="53"/>
      <c r="C72" s="214"/>
      <c r="D72" s="215"/>
      <c r="E72" s="206"/>
      <c r="F72" s="207"/>
      <c r="G72" s="207"/>
      <c r="H72" s="207"/>
      <c r="I72" s="207"/>
      <c r="J72" s="208"/>
      <c r="K72" s="206"/>
      <c r="L72" s="207"/>
      <c r="M72" s="207"/>
      <c r="N72" s="207"/>
      <c r="O72" s="207"/>
      <c r="P72" s="206"/>
      <c r="Q72" s="207"/>
      <c r="R72" s="207"/>
      <c r="S72" s="207"/>
      <c r="T72" s="208"/>
      <c r="U72" s="209"/>
      <c r="V72" s="210"/>
      <c r="W72" s="211" t="str">
        <f>IFERROR(VLOOKUP(K72,LISTAS!$D$28:$K$56,8,0),"")</f>
        <v/>
      </c>
      <c r="X72" s="212"/>
      <c r="Y72" s="212"/>
      <c r="Z72" s="213"/>
      <c r="AA72" s="205"/>
      <c r="AB72" s="205"/>
      <c r="AC72" s="205"/>
      <c r="AD72" s="205"/>
      <c r="AE72" s="205"/>
      <c r="AF72" s="205"/>
      <c r="AG72" s="205"/>
      <c r="AH72" s="205"/>
      <c r="AI72" s="205"/>
      <c r="AJ72" s="202"/>
      <c r="AK72" s="204"/>
      <c r="AL72" s="202"/>
      <c r="AM72" s="204"/>
      <c r="AN72" s="190"/>
      <c r="AO72" s="190"/>
      <c r="AP72" s="190"/>
      <c r="AQ72" s="190"/>
      <c r="AR72" s="257"/>
      <c r="AS72" s="258"/>
      <c r="AT72" s="268"/>
      <c r="AU72" s="269"/>
      <c r="AV72" s="270"/>
      <c r="AW72" s="206"/>
      <c r="AX72" s="207"/>
      <c r="AY72" s="208"/>
      <c r="AZ72" s="254">
        <v>0</v>
      </c>
      <c r="BA72" s="255"/>
      <c r="BB72" s="256"/>
      <c r="BC72" s="254">
        <v>0</v>
      </c>
      <c r="BD72" s="255"/>
      <c r="BE72" s="256"/>
      <c r="BF72" s="202"/>
      <c r="BG72" s="204"/>
      <c r="BH72" s="206"/>
      <c r="BI72" s="207"/>
      <c r="BJ72" s="208"/>
      <c r="BK72" s="206"/>
      <c r="BL72" s="207"/>
      <c r="BM72" s="207"/>
      <c r="BN72" s="208"/>
      <c r="BO72" s="54"/>
      <c r="BP72" s="131"/>
      <c r="BQ72" s="131"/>
    </row>
    <row r="73" spans="1:97" s="132" customFormat="1" ht="69.95" hidden="1" customHeight="1" x14ac:dyDescent="0.25">
      <c r="A73" s="52"/>
      <c r="B73" s="53"/>
      <c r="C73" s="214"/>
      <c r="D73" s="215"/>
      <c r="E73" s="206"/>
      <c r="F73" s="207"/>
      <c r="G73" s="207"/>
      <c r="H73" s="207"/>
      <c r="I73" s="207"/>
      <c r="J73" s="208"/>
      <c r="K73" s="206"/>
      <c r="L73" s="207"/>
      <c r="M73" s="207"/>
      <c r="N73" s="207"/>
      <c r="O73" s="207"/>
      <c r="P73" s="206"/>
      <c r="Q73" s="207"/>
      <c r="R73" s="207"/>
      <c r="S73" s="207"/>
      <c r="T73" s="208"/>
      <c r="U73" s="209"/>
      <c r="V73" s="210"/>
      <c r="W73" s="211" t="str">
        <f>IFERROR(VLOOKUP(K73,LISTAS!$D$28:$K$56,8,0),"")</f>
        <v/>
      </c>
      <c r="X73" s="212"/>
      <c r="Y73" s="212"/>
      <c r="Z73" s="213"/>
      <c r="AA73" s="205"/>
      <c r="AB73" s="205"/>
      <c r="AC73" s="205"/>
      <c r="AD73" s="205"/>
      <c r="AE73" s="205"/>
      <c r="AF73" s="205"/>
      <c r="AG73" s="205"/>
      <c r="AH73" s="205"/>
      <c r="AI73" s="205"/>
      <c r="AJ73" s="202"/>
      <c r="AK73" s="204"/>
      <c r="AL73" s="202"/>
      <c r="AM73" s="204"/>
      <c r="AN73" s="190"/>
      <c r="AO73" s="190"/>
      <c r="AP73" s="190"/>
      <c r="AQ73" s="190"/>
      <c r="AR73" s="257"/>
      <c r="AS73" s="258"/>
      <c r="AT73" s="268"/>
      <c r="AU73" s="269"/>
      <c r="AV73" s="270"/>
      <c r="AW73" s="206"/>
      <c r="AX73" s="207"/>
      <c r="AY73" s="208"/>
      <c r="AZ73" s="254">
        <v>0</v>
      </c>
      <c r="BA73" s="255"/>
      <c r="BB73" s="256"/>
      <c r="BC73" s="254">
        <v>0</v>
      </c>
      <c r="BD73" s="255"/>
      <c r="BE73" s="256"/>
      <c r="BF73" s="202"/>
      <c r="BG73" s="204"/>
      <c r="BH73" s="206"/>
      <c r="BI73" s="207"/>
      <c r="BJ73" s="208"/>
      <c r="BK73" s="206"/>
      <c r="BL73" s="207"/>
      <c r="BM73" s="207"/>
      <c r="BN73" s="208"/>
      <c r="BO73" s="54"/>
      <c r="BP73" s="131"/>
      <c r="BQ73" s="131"/>
    </row>
    <row r="74" spans="1:97" s="132" customFormat="1" ht="69.95" hidden="1" customHeight="1" x14ac:dyDescent="0.25">
      <c r="A74" s="52"/>
      <c r="B74" s="53"/>
      <c r="C74" s="214"/>
      <c r="D74" s="215"/>
      <c r="E74" s="206"/>
      <c r="F74" s="207"/>
      <c r="G74" s="207"/>
      <c r="H74" s="207"/>
      <c r="I74" s="207"/>
      <c r="J74" s="208"/>
      <c r="K74" s="206"/>
      <c r="L74" s="207"/>
      <c r="M74" s="207"/>
      <c r="N74" s="207"/>
      <c r="O74" s="207"/>
      <c r="P74" s="206"/>
      <c r="Q74" s="207"/>
      <c r="R74" s="207"/>
      <c r="S74" s="207"/>
      <c r="T74" s="208"/>
      <c r="U74" s="209"/>
      <c r="V74" s="210"/>
      <c r="W74" s="211" t="str">
        <f>IFERROR(VLOOKUP(K74,LISTAS!$D$28:$K$56,8,0),"")</f>
        <v/>
      </c>
      <c r="X74" s="212"/>
      <c r="Y74" s="212"/>
      <c r="Z74" s="213"/>
      <c r="AA74" s="205"/>
      <c r="AB74" s="205"/>
      <c r="AC74" s="205"/>
      <c r="AD74" s="205"/>
      <c r="AE74" s="205"/>
      <c r="AF74" s="205"/>
      <c r="AG74" s="205"/>
      <c r="AH74" s="205"/>
      <c r="AI74" s="205"/>
      <c r="AJ74" s="202"/>
      <c r="AK74" s="204"/>
      <c r="AL74" s="202"/>
      <c r="AM74" s="204"/>
      <c r="AN74" s="190"/>
      <c r="AO74" s="190"/>
      <c r="AP74" s="190"/>
      <c r="AQ74" s="190"/>
      <c r="AR74" s="257"/>
      <c r="AS74" s="258"/>
      <c r="AT74" s="268"/>
      <c r="AU74" s="269"/>
      <c r="AV74" s="270"/>
      <c r="AW74" s="206"/>
      <c r="AX74" s="207"/>
      <c r="AY74" s="208"/>
      <c r="AZ74" s="254">
        <v>0</v>
      </c>
      <c r="BA74" s="255"/>
      <c r="BB74" s="256"/>
      <c r="BC74" s="254">
        <v>0</v>
      </c>
      <c r="BD74" s="255"/>
      <c r="BE74" s="256"/>
      <c r="BF74" s="202"/>
      <c r="BG74" s="204"/>
      <c r="BH74" s="206"/>
      <c r="BI74" s="207"/>
      <c r="BJ74" s="208"/>
      <c r="BK74" s="206"/>
      <c r="BL74" s="207"/>
      <c r="BM74" s="207"/>
      <c r="BN74" s="208"/>
      <c r="BO74" s="54"/>
      <c r="BP74" s="131"/>
      <c r="BQ74" s="131"/>
    </row>
    <row r="75" spans="1:97" s="132" customFormat="1" ht="69.95" hidden="1" customHeight="1" x14ac:dyDescent="0.25">
      <c r="A75" s="52"/>
      <c r="B75" s="53"/>
      <c r="C75" s="214"/>
      <c r="D75" s="215"/>
      <c r="E75" s="206"/>
      <c r="F75" s="207"/>
      <c r="G75" s="207"/>
      <c r="H75" s="207"/>
      <c r="I75" s="207"/>
      <c r="J75" s="208"/>
      <c r="K75" s="206"/>
      <c r="L75" s="207"/>
      <c r="M75" s="207"/>
      <c r="N75" s="207"/>
      <c r="O75" s="207"/>
      <c r="P75" s="206"/>
      <c r="Q75" s="207"/>
      <c r="R75" s="207"/>
      <c r="S75" s="207"/>
      <c r="T75" s="208"/>
      <c r="U75" s="209"/>
      <c r="V75" s="210"/>
      <c r="W75" s="211" t="str">
        <f>IFERROR(VLOOKUP(K75,LISTAS!$D$28:$K$56,8,0),"")</f>
        <v/>
      </c>
      <c r="X75" s="212"/>
      <c r="Y75" s="212"/>
      <c r="Z75" s="213"/>
      <c r="AA75" s="205"/>
      <c r="AB75" s="205"/>
      <c r="AC75" s="205"/>
      <c r="AD75" s="205"/>
      <c r="AE75" s="205"/>
      <c r="AF75" s="205"/>
      <c r="AG75" s="205"/>
      <c r="AH75" s="205"/>
      <c r="AI75" s="205"/>
      <c r="AJ75" s="202"/>
      <c r="AK75" s="204"/>
      <c r="AL75" s="202"/>
      <c r="AM75" s="204"/>
      <c r="AN75" s="190"/>
      <c r="AO75" s="190"/>
      <c r="AP75" s="190"/>
      <c r="AQ75" s="190"/>
      <c r="AR75" s="257"/>
      <c r="AS75" s="258"/>
      <c r="AT75" s="268"/>
      <c r="AU75" s="269"/>
      <c r="AV75" s="270"/>
      <c r="AW75" s="206"/>
      <c r="AX75" s="207"/>
      <c r="AY75" s="208"/>
      <c r="AZ75" s="254">
        <v>0</v>
      </c>
      <c r="BA75" s="255"/>
      <c r="BB75" s="256"/>
      <c r="BC75" s="254">
        <v>0</v>
      </c>
      <c r="BD75" s="255"/>
      <c r="BE75" s="256"/>
      <c r="BF75" s="202"/>
      <c r="BG75" s="204"/>
      <c r="BH75" s="206"/>
      <c r="BI75" s="207"/>
      <c r="BJ75" s="208"/>
      <c r="BK75" s="206"/>
      <c r="BL75" s="207"/>
      <c r="BM75" s="207"/>
      <c r="BN75" s="208"/>
      <c r="BO75" s="54"/>
      <c r="BP75" s="131"/>
      <c r="BQ75" s="131"/>
    </row>
    <row r="76" spans="1:97" s="132" customFormat="1" ht="14.25" hidden="1" x14ac:dyDescent="0.25">
      <c r="A76" s="52"/>
      <c r="B76" s="53"/>
      <c r="C76" s="79"/>
      <c r="D76" s="79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83"/>
      <c r="V76" s="83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75"/>
      <c r="AL76" s="75"/>
      <c r="AM76" s="75"/>
      <c r="AN76" s="75"/>
      <c r="AO76" s="75"/>
      <c r="AP76" s="75"/>
      <c r="AQ76" s="85"/>
      <c r="AR76" s="85"/>
      <c r="AS76" s="85"/>
      <c r="AT76" s="85"/>
      <c r="AU76" s="85"/>
      <c r="AV76" s="85"/>
      <c r="AW76" s="84"/>
      <c r="AX76" s="84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54"/>
      <c r="BP76" s="131"/>
      <c r="BQ76" s="131"/>
    </row>
    <row r="77" spans="1:97" s="52" customFormat="1" ht="14.25" x14ac:dyDescent="0.25">
      <c r="B77" s="53"/>
      <c r="C77" s="79"/>
      <c r="D77" s="79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83"/>
      <c r="V77" s="83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75"/>
      <c r="AL77" s="75"/>
      <c r="AM77" s="75"/>
      <c r="AN77" s="75"/>
      <c r="AO77" s="75"/>
      <c r="AP77" s="75"/>
      <c r="AQ77" s="85"/>
      <c r="AR77" s="85"/>
      <c r="AS77" s="85"/>
      <c r="AT77" s="85"/>
      <c r="AU77" s="85"/>
      <c r="AV77" s="85"/>
      <c r="AW77" s="84"/>
      <c r="AX77" s="84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54"/>
      <c r="BP77" s="131"/>
      <c r="BQ77" s="131"/>
      <c r="BR77" s="131"/>
      <c r="BS77" s="131"/>
      <c r="BT77" s="131"/>
      <c r="BU77" s="131"/>
      <c r="BV77" s="131"/>
      <c r="BW77" s="131"/>
      <c r="BX77" s="131"/>
      <c r="BY77" s="131"/>
      <c r="BZ77" s="131"/>
      <c r="CA77" s="131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</row>
    <row r="78" spans="1:97" s="132" customFormat="1" ht="14.25" x14ac:dyDescent="0.25">
      <c r="A78" s="52"/>
      <c r="B78" s="53"/>
      <c r="C78" s="79"/>
      <c r="D78" s="79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83"/>
      <c r="V78" s="83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75"/>
      <c r="AL78" s="75"/>
      <c r="AM78" s="75"/>
      <c r="AN78" s="75"/>
      <c r="AO78" s="75"/>
      <c r="AP78" s="75"/>
      <c r="AQ78" s="85"/>
      <c r="AR78" s="85"/>
      <c r="AS78" s="85"/>
      <c r="AT78" s="85"/>
      <c r="AU78" s="85"/>
      <c r="AV78" s="85"/>
      <c r="AW78" s="84"/>
      <c r="AX78" s="84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54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131"/>
      <c r="CR78" s="131"/>
      <c r="CS78" s="131"/>
    </row>
    <row r="79" spans="1:97" s="132" customFormat="1" ht="15" customHeight="1" x14ac:dyDescent="0.25">
      <c r="A79" s="52"/>
      <c r="B79" s="53"/>
      <c r="C79" s="47" t="s">
        <v>244</v>
      </c>
      <c r="D79" s="79"/>
      <c r="E79" s="75"/>
      <c r="F79" s="75"/>
      <c r="G79" s="75"/>
      <c r="H79" s="75"/>
      <c r="I79" s="75"/>
      <c r="J79" s="75"/>
      <c r="K79" s="202"/>
      <c r="L79" s="203"/>
      <c r="M79" s="203"/>
      <c r="N79" s="203"/>
      <c r="O79" s="204"/>
      <c r="P79" s="75"/>
      <c r="Q79" s="75"/>
      <c r="R79" s="75"/>
      <c r="S79" s="75"/>
      <c r="T79" s="75"/>
      <c r="U79" s="83"/>
      <c r="V79" s="83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75"/>
      <c r="AL79" s="75"/>
      <c r="AM79" s="75"/>
      <c r="AN79" s="75"/>
      <c r="AO79" s="75"/>
      <c r="AP79" s="75"/>
      <c r="AQ79" s="85"/>
      <c r="AR79" s="85"/>
      <c r="AS79" s="85"/>
      <c r="AT79" s="85"/>
      <c r="AU79" s="85"/>
      <c r="AV79" s="85"/>
      <c r="AW79" s="84"/>
      <c r="AX79" s="84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54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</row>
    <row r="80" spans="1:97" s="132" customFormat="1" ht="14.25" x14ac:dyDescent="0.25">
      <c r="A80" s="52"/>
      <c r="B80" s="53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75"/>
      <c r="Q80" s="75"/>
      <c r="R80" s="75"/>
      <c r="S80" s="75"/>
      <c r="T80" s="75"/>
      <c r="U80" s="83"/>
      <c r="V80" s="83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75"/>
      <c r="AL80" s="75"/>
      <c r="AM80" s="75"/>
      <c r="AN80" s="75"/>
      <c r="AO80" s="75"/>
      <c r="AP80" s="75"/>
      <c r="AQ80" s="85"/>
      <c r="AR80" s="85"/>
      <c r="AS80" s="85"/>
      <c r="AT80" s="85"/>
      <c r="AU80" s="85"/>
      <c r="AV80" s="85"/>
      <c r="AW80" s="84"/>
      <c r="AX80" s="84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54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</row>
    <row r="81" spans="1:97" s="132" customFormat="1" ht="14.25" x14ac:dyDescent="0.25">
      <c r="A81" s="52"/>
      <c r="B81" s="53"/>
      <c r="C81" s="29"/>
      <c r="D81" s="79"/>
      <c r="E81" s="75"/>
      <c r="F81" s="75"/>
      <c r="G81" s="75"/>
      <c r="H81" s="75"/>
      <c r="I81" s="75"/>
      <c r="J81" s="75"/>
      <c r="K81" s="84" t="s">
        <v>258</v>
      </c>
      <c r="L81" s="251" t="s">
        <v>368</v>
      </c>
      <c r="M81" s="251"/>
      <c r="N81" s="251"/>
      <c r="O81" s="251"/>
      <c r="P81" s="75"/>
      <c r="Q81" s="75"/>
      <c r="R81" s="75"/>
      <c r="S81" s="75"/>
      <c r="T81" s="75"/>
      <c r="U81" s="83"/>
      <c r="V81" s="83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75"/>
      <c r="AL81" s="75"/>
      <c r="AM81" s="75"/>
      <c r="AN81" s="75"/>
      <c r="AO81" s="75"/>
      <c r="AP81" s="75"/>
      <c r="AQ81" s="85"/>
      <c r="AR81" s="85"/>
      <c r="AS81" s="85"/>
      <c r="AT81" s="85"/>
      <c r="AU81" s="85"/>
      <c r="AV81" s="85"/>
      <c r="AW81" s="84"/>
      <c r="AX81" s="84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54"/>
      <c r="BP81" s="131"/>
      <c r="BQ81" s="131"/>
      <c r="BR81" s="131"/>
      <c r="BS81" s="131"/>
      <c r="BT81" s="131"/>
      <c r="BU81" s="131"/>
      <c r="BV81" s="131"/>
      <c r="BW81" s="131"/>
      <c r="BX81" s="131"/>
      <c r="BY81" s="131"/>
      <c r="BZ81" s="131"/>
      <c r="CA81" s="131"/>
      <c r="CB81" s="131"/>
      <c r="CC81" s="131"/>
      <c r="CD81" s="131"/>
      <c r="CE81" s="131"/>
      <c r="CF81" s="131"/>
      <c r="CG81" s="131"/>
      <c r="CH81" s="131"/>
      <c r="CI81" s="131"/>
      <c r="CJ81" s="131"/>
      <c r="CK81" s="131"/>
      <c r="CL81" s="131"/>
      <c r="CM81" s="131"/>
      <c r="CN81" s="131"/>
      <c r="CO81" s="131"/>
      <c r="CP81" s="131"/>
      <c r="CQ81" s="131"/>
      <c r="CR81" s="131"/>
      <c r="CS81" s="131"/>
    </row>
    <row r="82" spans="1:97" s="132" customFormat="1" ht="15" customHeight="1" x14ac:dyDescent="0.25">
      <c r="A82" s="52"/>
      <c r="B82" s="53"/>
      <c r="C82" s="47" t="s">
        <v>380</v>
      </c>
      <c r="D82" s="79"/>
      <c r="E82" s="75"/>
      <c r="F82" s="75"/>
      <c r="G82" s="75"/>
      <c r="H82" s="75"/>
      <c r="I82" s="75"/>
      <c r="J82" s="75"/>
      <c r="K82" s="57"/>
      <c r="L82" s="190"/>
      <c r="M82" s="190"/>
      <c r="N82" s="190"/>
      <c r="O82" s="190"/>
      <c r="P82" s="75"/>
      <c r="Q82" s="75"/>
      <c r="R82" s="75"/>
      <c r="S82" s="75"/>
      <c r="T82" s="75"/>
      <c r="U82" s="83"/>
      <c r="V82" s="83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75"/>
      <c r="AL82" s="75"/>
      <c r="AM82" s="75"/>
      <c r="AN82" s="75"/>
      <c r="AO82" s="75"/>
      <c r="AP82" s="75"/>
      <c r="AQ82" s="85"/>
      <c r="AR82" s="85"/>
      <c r="AS82" s="85"/>
      <c r="AT82" s="85"/>
      <c r="AU82" s="85"/>
      <c r="AV82" s="85"/>
      <c r="AW82" s="84"/>
      <c r="AX82" s="84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54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</row>
    <row r="83" spans="1:97" s="132" customFormat="1" ht="14.25" x14ac:dyDescent="0.25">
      <c r="A83" s="52"/>
      <c r="B83" s="53"/>
      <c r="C83" s="47"/>
      <c r="D83" s="79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83"/>
      <c r="V83" s="83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75"/>
      <c r="AL83" s="75"/>
      <c r="AM83" s="75"/>
      <c r="AN83" s="75"/>
      <c r="AO83" s="75"/>
      <c r="AP83" s="75"/>
      <c r="AQ83" s="85"/>
      <c r="AR83" s="85"/>
      <c r="AS83" s="85"/>
      <c r="AT83" s="85"/>
      <c r="AU83" s="85"/>
      <c r="AV83" s="85"/>
      <c r="AW83" s="84"/>
      <c r="AX83" s="84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54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</row>
    <row r="84" spans="1:97" s="132" customFormat="1" ht="15" customHeight="1" x14ac:dyDescent="0.25">
      <c r="A84" s="52"/>
      <c r="B84" s="53"/>
      <c r="C84" s="47" t="s">
        <v>235</v>
      </c>
      <c r="D84" s="79"/>
      <c r="E84" s="75"/>
      <c r="F84" s="75"/>
      <c r="G84" s="75"/>
      <c r="H84" s="75"/>
      <c r="I84" s="75"/>
      <c r="J84" s="75"/>
      <c r="K84" s="57"/>
      <c r="L84" s="190"/>
      <c r="M84" s="190"/>
      <c r="N84" s="190"/>
      <c r="O84" s="190"/>
      <c r="P84" s="75"/>
      <c r="Q84" s="75"/>
      <c r="R84" s="75"/>
      <c r="S84" s="75"/>
      <c r="T84" s="75"/>
      <c r="U84" s="83"/>
      <c r="V84" s="83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75"/>
      <c r="AL84" s="75"/>
      <c r="AM84" s="75"/>
      <c r="AN84" s="75"/>
      <c r="AO84" s="75"/>
      <c r="AP84" s="75"/>
      <c r="AQ84" s="85"/>
      <c r="AR84" s="85"/>
      <c r="AS84" s="85"/>
      <c r="AT84" s="85"/>
      <c r="AU84" s="85"/>
      <c r="AV84" s="85"/>
      <c r="AW84" s="84"/>
      <c r="AX84" s="84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54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</row>
    <row r="85" spans="1:97" s="132" customFormat="1" ht="14.25" x14ac:dyDescent="0.25">
      <c r="A85" s="52"/>
      <c r="B85" s="53"/>
      <c r="C85" s="47"/>
      <c r="D85" s="79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83"/>
      <c r="V85" s="83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75"/>
      <c r="AL85" s="75"/>
      <c r="AM85" s="75"/>
      <c r="AN85" s="75"/>
      <c r="AO85" s="75"/>
      <c r="AP85" s="75"/>
      <c r="AQ85" s="85"/>
      <c r="AR85" s="85"/>
      <c r="AS85" s="85"/>
      <c r="AT85" s="85"/>
      <c r="AU85" s="85"/>
      <c r="AV85" s="85"/>
      <c r="AW85" s="84"/>
      <c r="AX85" s="84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54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</row>
    <row r="86" spans="1:97" s="132" customFormat="1" ht="17.25" customHeight="1" x14ac:dyDescent="0.25">
      <c r="A86" s="52"/>
      <c r="B86" s="53"/>
      <c r="C86" s="47" t="s">
        <v>240</v>
      </c>
      <c r="D86" s="79"/>
      <c r="E86" s="75"/>
      <c r="F86" s="75"/>
      <c r="G86" s="75"/>
      <c r="H86" s="75"/>
      <c r="I86" s="75"/>
      <c r="J86" s="75"/>
      <c r="K86" s="57"/>
      <c r="L86" s="190"/>
      <c r="M86" s="190"/>
      <c r="N86" s="190"/>
      <c r="O86" s="190"/>
      <c r="P86" s="75"/>
      <c r="Q86" s="75"/>
      <c r="R86" s="75"/>
      <c r="S86" s="75"/>
      <c r="T86" s="75"/>
      <c r="U86" s="83"/>
      <c r="V86" s="83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75"/>
      <c r="AL86" s="75"/>
      <c r="AM86" s="75"/>
      <c r="AN86" s="75"/>
      <c r="AO86" s="75"/>
      <c r="AP86" s="75"/>
      <c r="AQ86" s="85"/>
      <c r="AR86" s="85"/>
      <c r="AS86" s="85"/>
      <c r="AT86" s="85"/>
      <c r="AU86" s="85"/>
      <c r="AV86" s="85"/>
      <c r="AW86" s="84"/>
      <c r="AX86" s="84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54"/>
      <c r="BP86" s="131"/>
      <c r="BQ86" s="131"/>
      <c r="BR86" s="116"/>
      <c r="BS86" s="116"/>
      <c r="BT86" s="116"/>
      <c r="BU86" s="116"/>
      <c r="BV86" s="116"/>
      <c r="BW86" s="116"/>
      <c r="BX86" s="116"/>
      <c r="BY86" s="116"/>
      <c r="BZ86" s="116"/>
      <c r="CA86" s="116"/>
      <c r="CB86" s="116"/>
      <c r="CC86" s="116"/>
      <c r="CD86" s="116"/>
      <c r="CE86" s="116"/>
      <c r="CF86" s="116"/>
      <c r="CG86" s="116"/>
      <c r="CH86" s="116"/>
      <c r="CI86" s="116"/>
      <c r="CJ86" s="116"/>
      <c r="CK86" s="116"/>
      <c r="CL86" s="116"/>
      <c r="CM86" s="116"/>
      <c r="CN86" s="116"/>
      <c r="CO86" s="116"/>
      <c r="CP86" s="131"/>
      <c r="CQ86" s="131"/>
      <c r="CR86" s="131"/>
      <c r="CS86" s="131"/>
    </row>
    <row r="87" spans="1:97" s="129" customFormat="1" ht="30.75" customHeight="1" thickBot="1" x14ac:dyDescent="0.25">
      <c r="A87" s="55"/>
      <c r="B87" s="61"/>
      <c r="C87" s="303" t="s">
        <v>647</v>
      </c>
      <c r="D87" s="303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304" t="s">
        <v>648</v>
      </c>
      <c r="BN87" s="304"/>
      <c r="BO87" s="63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</row>
  </sheetData>
  <protectedRanges>
    <protectedRange sqref="CW57:CW58 AA60:AM60 Z76:AI86 AZ61 AZ57:BB60 BD57:BP60 BC57:BC58 BC60 AK66:BN75 U66:V75 AZ50:BP56 AA50:AV59 CP60:CV60 CP50:CP59 CS57:CV59 CS50:CW56 CP38:CR38 CP28:CP37" name="Rango1_1_1"/>
    <protectedRange sqref="BR28:CO38 BR50:CO60" name="Rango1_8_1"/>
  </protectedRanges>
  <mergeCells count="711">
    <mergeCell ref="BQ48:BQ60"/>
    <mergeCell ref="AW56:AY56"/>
    <mergeCell ref="C87:D87"/>
    <mergeCell ref="BM87:BN87"/>
    <mergeCell ref="CJ48:CK48"/>
    <mergeCell ref="CL48:CM48"/>
    <mergeCell ref="CN48:CO48"/>
    <mergeCell ref="CQ48:CR48"/>
    <mergeCell ref="BR48:BS48"/>
    <mergeCell ref="BT48:BU48"/>
    <mergeCell ref="BV48:BW48"/>
    <mergeCell ref="BX48:BY48"/>
    <mergeCell ref="BZ48:CA48"/>
    <mergeCell ref="CB48:CC48"/>
    <mergeCell ref="CD48:CE48"/>
    <mergeCell ref="CF48:CG48"/>
    <mergeCell ref="CH48:CI48"/>
    <mergeCell ref="AW58:AY58"/>
    <mergeCell ref="AL57:AN57"/>
    <mergeCell ref="AL55:AN55"/>
    <mergeCell ref="AO55:AR55"/>
    <mergeCell ref="AS55:AT55"/>
    <mergeCell ref="AU55:AV55"/>
    <mergeCell ref="AW55:AY55"/>
    <mergeCell ref="AW57:AY57"/>
    <mergeCell ref="AW54:AY54"/>
    <mergeCell ref="AW53:AY53"/>
    <mergeCell ref="AD53:AF53"/>
    <mergeCell ref="AG53:AI53"/>
    <mergeCell ref="AJ53:AK53"/>
    <mergeCell ref="AL53:AN53"/>
    <mergeCell ref="AO53:AR53"/>
    <mergeCell ref="AS53:AT53"/>
    <mergeCell ref="AU53:AV53"/>
    <mergeCell ref="AG54:AI54"/>
    <mergeCell ref="AO58:AR58"/>
    <mergeCell ref="AS58:AT58"/>
    <mergeCell ref="AU58:AV58"/>
    <mergeCell ref="AJ54:AK54"/>
    <mergeCell ref="AL54:AN54"/>
    <mergeCell ref="AO54:AR54"/>
    <mergeCell ref="AS54:AT54"/>
    <mergeCell ref="AU54:AV54"/>
    <mergeCell ref="AJ56:AK56"/>
    <mergeCell ref="AL56:AN56"/>
    <mergeCell ref="AU56:AV56"/>
    <mergeCell ref="AO56:AR56"/>
    <mergeCell ref="AS56:AT56"/>
    <mergeCell ref="AS57:AT57"/>
    <mergeCell ref="AU57:AV57"/>
    <mergeCell ref="AO57:AR57"/>
    <mergeCell ref="AA53:AC53"/>
    <mergeCell ref="G53:I53"/>
    <mergeCell ref="J53:P53"/>
    <mergeCell ref="AD58:AF58"/>
    <mergeCell ref="AW28:AX28"/>
    <mergeCell ref="AN38:AP38"/>
    <mergeCell ref="AY39:AZ39"/>
    <mergeCell ref="AD51:AF51"/>
    <mergeCell ref="AG51:AI51"/>
    <mergeCell ref="AJ51:AK51"/>
    <mergeCell ref="AL51:AN51"/>
    <mergeCell ref="AO51:AR51"/>
    <mergeCell ref="AS51:AT51"/>
    <mergeCell ref="AU51:AV51"/>
    <mergeCell ref="AW51:AY51"/>
    <mergeCell ref="AY28:AZ28"/>
    <mergeCell ref="AT29:AV29"/>
    <mergeCell ref="AW29:AX29"/>
    <mergeCell ref="AY29:AZ29"/>
    <mergeCell ref="AT34:AV34"/>
    <mergeCell ref="AW34:AX34"/>
    <mergeCell ref="AY34:AZ34"/>
    <mergeCell ref="AQ32:AS32"/>
    <mergeCell ref="AT32:AV32"/>
    <mergeCell ref="G52:I52"/>
    <mergeCell ref="J52:P52"/>
    <mergeCell ref="C53:D53"/>
    <mergeCell ref="E53:F53"/>
    <mergeCell ref="Q53:R53"/>
    <mergeCell ref="S53:T53"/>
    <mergeCell ref="U53:V53"/>
    <mergeCell ref="W53:X53"/>
    <mergeCell ref="Y53:Z53"/>
    <mergeCell ref="U52:V52"/>
    <mergeCell ref="AS52:AT52"/>
    <mergeCell ref="AU52:AV52"/>
    <mergeCell ref="AW52:AY52"/>
    <mergeCell ref="W52:X52"/>
    <mergeCell ref="Y52:Z52"/>
    <mergeCell ref="AA52:AC52"/>
    <mergeCell ref="AD52:AF52"/>
    <mergeCell ref="AG52:AI52"/>
    <mergeCell ref="AJ52:AK52"/>
    <mergeCell ref="AL52:AN52"/>
    <mergeCell ref="AO52:AR52"/>
    <mergeCell ref="AZ69:BB69"/>
    <mergeCell ref="BC69:BE69"/>
    <mergeCell ref="BF69:BG69"/>
    <mergeCell ref="BH69:BJ69"/>
    <mergeCell ref="BK69:BN69"/>
    <mergeCell ref="C70:D70"/>
    <mergeCell ref="E70:J70"/>
    <mergeCell ref="K70:O70"/>
    <mergeCell ref="P70:T70"/>
    <mergeCell ref="U70:V70"/>
    <mergeCell ref="W70:Z70"/>
    <mergeCell ref="AJ70:AK70"/>
    <mergeCell ref="AL70:AM70"/>
    <mergeCell ref="AN70:AO70"/>
    <mergeCell ref="AP70:AQ70"/>
    <mergeCell ref="AR70:AS70"/>
    <mergeCell ref="AT70:AV70"/>
    <mergeCell ref="AW70:AY70"/>
    <mergeCell ref="AZ70:BB70"/>
    <mergeCell ref="BC70:BE70"/>
    <mergeCell ref="BF70:BG70"/>
    <mergeCell ref="BH70:BJ70"/>
    <mergeCell ref="BK70:BN70"/>
    <mergeCell ref="AW69:AY69"/>
    <mergeCell ref="BC71:BE71"/>
    <mergeCell ref="BF71:BG71"/>
    <mergeCell ref="BH71:BJ71"/>
    <mergeCell ref="BK71:BN71"/>
    <mergeCell ref="C68:D68"/>
    <mergeCell ref="E68:J68"/>
    <mergeCell ref="K68:O68"/>
    <mergeCell ref="P68:T68"/>
    <mergeCell ref="U68:V68"/>
    <mergeCell ref="W68:Z68"/>
    <mergeCell ref="AJ68:AK68"/>
    <mergeCell ref="AL68:AM68"/>
    <mergeCell ref="AN68:AO68"/>
    <mergeCell ref="AP68:AQ68"/>
    <mergeCell ref="AR68:AS68"/>
    <mergeCell ref="AT68:AV68"/>
    <mergeCell ref="AW68:AY68"/>
    <mergeCell ref="AZ68:BB68"/>
    <mergeCell ref="BC68:BE68"/>
    <mergeCell ref="BF68:BG68"/>
    <mergeCell ref="BH68:BJ68"/>
    <mergeCell ref="BK68:BN68"/>
    <mergeCell ref="C69:D69"/>
    <mergeCell ref="E69:J69"/>
    <mergeCell ref="C71:D71"/>
    <mergeCell ref="E71:J71"/>
    <mergeCell ref="K71:O71"/>
    <mergeCell ref="P71:T71"/>
    <mergeCell ref="U71:V71"/>
    <mergeCell ref="W71:Z71"/>
    <mergeCell ref="AT71:AV71"/>
    <mergeCell ref="AW71:AY71"/>
    <mergeCell ref="AZ71:BB71"/>
    <mergeCell ref="AT67:AV67"/>
    <mergeCell ref="AT64:AV65"/>
    <mergeCell ref="AP64:AS64"/>
    <mergeCell ref="AP65:AQ65"/>
    <mergeCell ref="AR65:AS65"/>
    <mergeCell ref="AJ69:AK69"/>
    <mergeCell ref="AL69:AM69"/>
    <mergeCell ref="AJ74:AK74"/>
    <mergeCell ref="K79:O79"/>
    <mergeCell ref="P67:T67"/>
    <mergeCell ref="U66:V66"/>
    <mergeCell ref="W67:Z67"/>
    <mergeCell ref="AN67:AO67"/>
    <mergeCell ref="AA75:AC75"/>
    <mergeCell ref="AD75:AI75"/>
    <mergeCell ref="AA72:AC72"/>
    <mergeCell ref="AD72:AI72"/>
    <mergeCell ref="AA73:AC73"/>
    <mergeCell ref="AD73:AI73"/>
    <mergeCell ref="P72:T72"/>
    <mergeCell ref="U72:V72"/>
    <mergeCell ref="W72:Z72"/>
    <mergeCell ref="W73:Z73"/>
    <mergeCell ref="AW75:AY75"/>
    <mergeCell ref="AJ75:AK75"/>
    <mergeCell ref="AL75:AM75"/>
    <mergeCell ref="AP67:AQ67"/>
    <mergeCell ref="AR67:AS67"/>
    <mergeCell ref="AW67:AY67"/>
    <mergeCell ref="AZ67:BB67"/>
    <mergeCell ref="AW66:AY66"/>
    <mergeCell ref="AT75:AV75"/>
    <mergeCell ref="AN75:AO75"/>
    <mergeCell ref="AP75:AQ75"/>
    <mergeCell ref="AR75:AS75"/>
    <mergeCell ref="AP66:AQ66"/>
    <mergeCell ref="AR66:AS66"/>
    <mergeCell ref="AJ71:AK71"/>
    <mergeCell ref="AL71:AM71"/>
    <mergeCell ref="AN71:AO71"/>
    <mergeCell ref="AP71:AQ71"/>
    <mergeCell ref="AR71:AS71"/>
    <mergeCell ref="AN69:AO69"/>
    <mergeCell ref="AP69:AQ69"/>
    <mergeCell ref="AR69:AS69"/>
    <mergeCell ref="AT69:AV69"/>
    <mergeCell ref="AN66:AO66"/>
    <mergeCell ref="BA28:BC28"/>
    <mergeCell ref="AT28:AV28"/>
    <mergeCell ref="AH28:AJ28"/>
    <mergeCell ref="AK28:AM28"/>
    <mergeCell ref="AN28:AP28"/>
    <mergeCell ref="AQ28:AS28"/>
    <mergeCell ref="BK48:BK49"/>
    <mergeCell ref="AH29:AJ29"/>
    <mergeCell ref="AK29:AM29"/>
    <mergeCell ref="AN29:AP29"/>
    <mergeCell ref="AQ29:AS29"/>
    <mergeCell ref="AQ30:AS30"/>
    <mergeCell ref="BC48:BC49"/>
    <mergeCell ref="AU48:AV49"/>
    <mergeCell ref="BA41:BC41"/>
    <mergeCell ref="AT38:AV38"/>
    <mergeCell ref="AQ39:AS39"/>
    <mergeCell ref="AT39:AV39"/>
    <mergeCell ref="AQ37:AS37"/>
    <mergeCell ref="AW37:AX37"/>
    <mergeCell ref="AY37:AZ37"/>
    <mergeCell ref="BA37:BC37"/>
    <mergeCell ref="AW38:AX38"/>
    <mergeCell ref="AY38:AZ38"/>
    <mergeCell ref="BL2:BN2"/>
    <mergeCell ref="AH43:AJ43"/>
    <mergeCell ref="AK43:AM43"/>
    <mergeCell ref="AN43:AP43"/>
    <mergeCell ref="AQ43:AS43"/>
    <mergeCell ref="AT43:AV43"/>
    <mergeCell ref="BA26:BC27"/>
    <mergeCell ref="AQ40:AS40"/>
    <mergeCell ref="AQ38:AS38"/>
    <mergeCell ref="AW42:AX42"/>
    <mergeCell ref="AY42:AZ42"/>
    <mergeCell ref="BA42:BC42"/>
    <mergeCell ref="AT42:AV42"/>
    <mergeCell ref="AH42:AJ42"/>
    <mergeCell ref="AK42:AM42"/>
    <mergeCell ref="AN42:AP42"/>
    <mergeCell ref="AQ42:AS42"/>
    <mergeCell ref="AT37:AV37"/>
    <mergeCell ref="BA39:BC39"/>
    <mergeCell ref="AW40:AX40"/>
    <mergeCell ref="AY40:AZ40"/>
    <mergeCell ref="BA40:BC40"/>
    <mergeCell ref="AW41:AX41"/>
    <mergeCell ref="AY41:AZ41"/>
    <mergeCell ref="AN30:AP30"/>
    <mergeCell ref="AH38:AJ38"/>
    <mergeCell ref="AK38:AM38"/>
    <mergeCell ref="AH39:AJ39"/>
    <mergeCell ref="AK39:AM39"/>
    <mergeCell ref="AN39:AP39"/>
    <mergeCell ref="Y30:AF30"/>
    <mergeCell ref="Y31:AF31"/>
    <mergeCell ref="Y37:AF37"/>
    <mergeCell ref="AN37:AP37"/>
    <mergeCell ref="AH37:AJ37"/>
    <mergeCell ref="AK37:AM37"/>
    <mergeCell ref="AH30:AJ30"/>
    <mergeCell ref="AK30:AM30"/>
    <mergeCell ref="BN48:BN49"/>
    <mergeCell ref="BO48:BO49"/>
    <mergeCell ref="AA48:AC49"/>
    <mergeCell ref="W50:X50"/>
    <mergeCell ref="W48:Z48"/>
    <mergeCell ref="W49:X49"/>
    <mergeCell ref="Y49:Z49"/>
    <mergeCell ref="Y50:Z50"/>
    <mergeCell ref="AZ48:AZ49"/>
    <mergeCell ref="BA48:BA49"/>
    <mergeCell ref="BB48:BB49"/>
    <mergeCell ref="AL48:AN49"/>
    <mergeCell ref="AL50:AN50"/>
    <mergeCell ref="AO48:AR49"/>
    <mergeCell ref="AO50:AR50"/>
    <mergeCell ref="AS48:AT49"/>
    <mergeCell ref="AS50:AT50"/>
    <mergeCell ref="AU50:AV50"/>
    <mergeCell ref="AA50:AC50"/>
    <mergeCell ref="AD48:AF49"/>
    <mergeCell ref="AW48:AY49"/>
    <mergeCell ref="AW50:AY50"/>
    <mergeCell ref="AJ50:AK50"/>
    <mergeCell ref="AG48:AI49"/>
    <mergeCell ref="AJ48:AK49"/>
    <mergeCell ref="AD50:AF50"/>
    <mergeCell ref="AG50:AI50"/>
    <mergeCell ref="G48:I49"/>
    <mergeCell ref="J48:P49"/>
    <mergeCell ref="G50:I50"/>
    <mergeCell ref="J50:P50"/>
    <mergeCell ref="BA38:BC38"/>
    <mergeCell ref="AW39:AX39"/>
    <mergeCell ref="AT40:AV40"/>
    <mergeCell ref="AH41:AJ41"/>
    <mergeCell ref="AK41:AM41"/>
    <mergeCell ref="AN41:AP41"/>
    <mergeCell ref="AQ41:AS41"/>
    <mergeCell ref="AT41:AV41"/>
    <mergeCell ref="Y38:AF38"/>
    <mergeCell ref="Y39:AF39"/>
    <mergeCell ref="Y40:AF40"/>
    <mergeCell ref="Y41:AF41"/>
    <mergeCell ref="AH40:AJ40"/>
    <mergeCell ref="AK40:AM40"/>
    <mergeCell ref="AN40:AP40"/>
    <mergeCell ref="U42:X42"/>
    <mergeCell ref="U41:X41"/>
    <mergeCell ref="K39:O39"/>
    <mergeCell ref="K40:O40"/>
    <mergeCell ref="C42:D42"/>
    <mergeCell ref="E42:J42"/>
    <mergeCell ref="K42:O42"/>
    <mergeCell ref="C41:D41"/>
    <mergeCell ref="E41:J41"/>
    <mergeCell ref="K41:O41"/>
    <mergeCell ref="C37:D37"/>
    <mergeCell ref="E37:J37"/>
    <mergeCell ref="C38:D38"/>
    <mergeCell ref="E38:J38"/>
    <mergeCell ref="Y42:AF42"/>
    <mergeCell ref="C40:D40"/>
    <mergeCell ref="E40:J40"/>
    <mergeCell ref="U40:X40"/>
    <mergeCell ref="P40:T40"/>
    <mergeCell ref="AA54:AC54"/>
    <mergeCell ref="AD54:AF54"/>
    <mergeCell ref="C50:D50"/>
    <mergeCell ref="E50:F50"/>
    <mergeCell ref="C48:D49"/>
    <mergeCell ref="E48:F49"/>
    <mergeCell ref="E51:F51"/>
    <mergeCell ref="Q51:R51"/>
    <mergeCell ref="S51:T51"/>
    <mergeCell ref="U51:V51"/>
    <mergeCell ref="W51:X51"/>
    <mergeCell ref="Y51:Z51"/>
    <mergeCell ref="AA51:AC51"/>
    <mergeCell ref="G51:I51"/>
    <mergeCell ref="J51:P51"/>
    <mergeCell ref="C52:D52"/>
    <mergeCell ref="E52:F52"/>
    <mergeCell ref="Q52:R52"/>
    <mergeCell ref="S52:T52"/>
    <mergeCell ref="P37:T37"/>
    <mergeCell ref="P38:T38"/>
    <mergeCell ref="P39:T39"/>
    <mergeCell ref="U37:X37"/>
    <mergeCell ref="U38:X38"/>
    <mergeCell ref="C51:D51"/>
    <mergeCell ref="Q56:R56"/>
    <mergeCell ref="S56:T56"/>
    <mergeCell ref="W55:X55"/>
    <mergeCell ref="C56:D56"/>
    <mergeCell ref="E56:F56"/>
    <mergeCell ref="U39:X39"/>
    <mergeCell ref="C39:D39"/>
    <mergeCell ref="E39:J39"/>
    <mergeCell ref="Q48:R49"/>
    <mergeCell ref="S48:T49"/>
    <mergeCell ref="U48:V49"/>
    <mergeCell ref="Q50:R50"/>
    <mergeCell ref="S50:T50"/>
    <mergeCell ref="U50:V50"/>
    <mergeCell ref="P41:T41"/>
    <mergeCell ref="P42:T42"/>
    <mergeCell ref="K37:O37"/>
    <mergeCell ref="K38:O38"/>
    <mergeCell ref="AA55:AC55"/>
    <mergeCell ref="AD55:AF55"/>
    <mergeCell ref="AG55:AI55"/>
    <mergeCell ref="AJ55:AK55"/>
    <mergeCell ref="C55:D55"/>
    <mergeCell ref="E55:F55"/>
    <mergeCell ref="Q55:R55"/>
    <mergeCell ref="AD57:AF57"/>
    <mergeCell ref="C57:D57"/>
    <mergeCell ref="E57:F57"/>
    <mergeCell ref="Q57:R57"/>
    <mergeCell ref="S57:T57"/>
    <mergeCell ref="U57:V57"/>
    <mergeCell ref="W57:X57"/>
    <mergeCell ref="Y57:Z57"/>
    <mergeCell ref="U56:V56"/>
    <mergeCell ref="W56:X56"/>
    <mergeCell ref="Y56:Z56"/>
    <mergeCell ref="AA56:AC56"/>
    <mergeCell ref="AD56:AF56"/>
    <mergeCell ref="AG56:AI56"/>
    <mergeCell ref="AG57:AI57"/>
    <mergeCell ref="AJ57:AK57"/>
    <mergeCell ref="C64:D65"/>
    <mergeCell ref="E64:J65"/>
    <mergeCell ref="AJ64:AK65"/>
    <mergeCell ref="U58:V58"/>
    <mergeCell ref="W58:X58"/>
    <mergeCell ref="K64:O65"/>
    <mergeCell ref="P64:T65"/>
    <mergeCell ref="U64:V65"/>
    <mergeCell ref="W64:Z65"/>
    <mergeCell ref="C59:D59"/>
    <mergeCell ref="E59:F59"/>
    <mergeCell ref="Q59:R59"/>
    <mergeCell ref="S59:T59"/>
    <mergeCell ref="U59:V59"/>
    <mergeCell ref="Y58:Z58"/>
    <mergeCell ref="AG59:AI59"/>
    <mergeCell ref="AJ59:AK59"/>
    <mergeCell ref="C58:D58"/>
    <mergeCell ref="E58:F58"/>
    <mergeCell ref="Q58:R58"/>
    <mergeCell ref="AA58:AC58"/>
    <mergeCell ref="BH67:BJ67"/>
    <mergeCell ref="BK67:BN67"/>
    <mergeCell ref="AT66:AV66"/>
    <mergeCell ref="AL64:AM65"/>
    <mergeCell ref="AN64:AO65"/>
    <mergeCell ref="AL59:AN59"/>
    <mergeCell ref="AO59:AR59"/>
    <mergeCell ref="AS59:AT59"/>
    <mergeCell ref="BH64:BJ65"/>
    <mergeCell ref="BK64:BN65"/>
    <mergeCell ref="BH66:BJ66"/>
    <mergeCell ref="BK66:BN66"/>
    <mergeCell ref="AZ64:BB65"/>
    <mergeCell ref="BC64:BE65"/>
    <mergeCell ref="AZ66:BB66"/>
    <mergeCell ref="BC66:BE66"/>
    <mergeCell ref="BF64:BG65"/>
    <mergeCell ref="BF66:BG66"/>
    <mergeCell ref="BC67:BE67"/>
    <mergeCell ref="BF67:BG67"/>
    <mergeCell ref="AU59:AV59"/>
    <mergeCell ref="AW59:AY59"/>
    <mergeCell ref="AZ61:BG62"/>
    <mergeCell ref="AW64:AY65"/>
    <mergeCell ref="C66:D66"/>
    <mergeCell ref="E66:J66"/>
    <mergeCell ref="K66:O66"/>
    <mergeCell ref="P66:T66"/>
    <mergeCell ref="W66:Z66"/>
    <mergeCell ref="AJ66:AK66"/>
    <mergeCell ref="AL66:AM66"/>
    <mergeCell ref="AJ67:AK67"/>
    <mergeCell ref="AL67:AM67"/>
    <mergeCell ref="U67:V67"/>
    <mergeCell ref="C73:D73"/>
    <mergeCell ref="E73:J73"/>
    <mergeCell ref="K73:O73"/>
    <mergeCell ref="AL74:AM74"/>
    <mergeCell ref="AJ73:AK73"/>
    <mergeCell ref="AL73:AM73"/>
    <mergeCell ref="AT74:AV74"/>
    <mergeCell ref="AA64:AC65"/>
    <mergeCell ref="AD64:AI65"/>
    <mergeCell ref="AA66:AC66"/>
    <mergeCell ref="AD66:AI66"/>
    <mergeCell ref="AA74:AC74"/>
    <mergeCell ref="AD74:AI74"/>
    <mergeCell ref="AJ72:AK72"/>
    <mergeCell ref="AL72:AM72"/>
    <mergeCell ref="AT72:AV72"/>
    <mergeCell ref="AN72:AO72"/>
    <mergeCell ref="AP72:AQ72"/>
    <mergeCell ref="AR72:AS72"/>
    <mergeCell ref="AA71:AC71"/>
    <mergeCell ref="AD71:AI71"/>
    <mergeCell ref="C67:D67"/>
    <mergeCell ref="E67:J67"/>
    <mergeCell ref="K67:O67"/>
    <mergeCell ref="C75:D75"/>
    <mergeCell ref="E75:J75"/>
    <mergeCell ref="K75:O75"/>
    <mergeCell ref="P75:T75"/>
    <mergeCell ref="U75:V75"/>
    <mergeCell ref="W75:Z75"/>
    <mergeCell ref="C74:D74"/>
    <mergeCell ref="E74:J74"/>
    <mergeCell ref="K74:O74"/>
    <mergeCell ref="P74:T74"/>
    <mergeCell ref="U74:V74"/>
    <mergeCell ref="W74:Z74"/>
    <mergeCell ref="C72:D72"/>
    <mergeCell ref="E72:J72"/>
    <mergeCell ref="W59:X59"/>
    <mergeCell ref="K72:O72"/>
    <mergeCell ref="BK74:BN74"/>
    <mergeCell ref="BF73:BG73"/>
    <mergeCell ref="BH73:BJ73"/>
    <mergeCell ref="AW72:AY72"/>
    <mergeCell ref="AT73:AV73"/>
    <mergeCell ref="AZ73:BB73"/>
    <mergeCell ref="BC73:BE73"/>
    <mergeCell ref="BC74:BE74"/>
    <mergeCell ref="BF74:BG74"/>
    <mergeCell ref="AZ72:BB72"/>
    <mergeCell ref="BC72:BE72"/>
    <mergeCell ref="BF72:BG72"/>
    <mergeCell ref="BH72:BJ72"/>
    <mergeCell ref="BK72:BN72"/>
    <mergeCell ref="AN73:AO73"/>
    <mergeCell ref="AP73:AQ73"/>
    <mergeCell ref="AR73:AS73"/>
    <mergeCell ref="AW73:AY73"/>
    <mergeCell ref="P73:T73"/>
    <mergeCell ref="U73:V73"/>
    <mergeCell ref="BL3:BN3"/>
    <mergeCell ref="BL4:BN4"/>
    <mergeCell ref="F2:BK4"/>
    <mergeCell ref="L82:O82"/>
    <mergeCell ref="L84:O84"/>
    <mergeCell ref="L86:O86"/>
    <mergeCell ref="L81:O81"/>
    <mergeCell ref="H7:I7"/>
    <mergeCell ref="H9:I9"/>
    <mergeCell ref="AZ75:BB75"/>
    <mergeCell ref="BC75:BE75"/>
    <mergeCell ref="BF75:BG75"/>
    <mergeCell ref="BH75:BJ75"/>
    <mergeCell ref="BK75:BN75"/>
    <mergeCell ref="BK73:BN73"/>
    <mergeCell ref="AN74:AO74"/>
    <mergeCell ref="AP74:AQ74"/>
    <mergeCell ref="AR74:AS74"/>
    <mergeCell ref="AW74:AY74"/>
    <mergeCell ref="AZ74:BB74"/>
    <mergeCell ref="H19:AG22"/>
    <mergeCell ref="U29:X29"/>
    <mergeCell ref="C11:G11"/>
    <mergeCell ref="BH74:BJ74"/>
    <mergeCell ref="C9:G9"/>
    <mergeCell ref="C7:G7"/>
    <mergeCell ref="C17:G17"/>
    <mergeCell ref="H11:M11"/>
    <mergeCell ref="H13:Y13"/>
    <mergeCell ref="H15:Y15"/>
    <mergeCell ref="H17:J17"/>
    <mergeCell ref="C15:G15"/>
    <mergeCell ref="C13:G13"/>
    <mergeCell ref="AJ58:AK58"/>
    <mergeCell ref="AL58:AN58"/>
    <mergeCell ref="S58:T58"/>
    <mergeCell ref="S55:T55"/>
    <mergeCell ref="U55:V55"/>
    <mergeCell ref="AA57:AC57"/>
    <mergeCell ref="C54:D54"/>
    <mergeCell ref="E54:F54"/>
    <mergeCell ref="Q54:R54"/>
    <mergeCell ref="S54:T54"/>
    <mergeCell ref="U54:V54"/>
    <mergeCell ref="W54:X54"/>
    <mergeCell ref="Y54:Z54"/>
    <mergeCell ref="G54:I54"/>
    <mergeCell ref="J54:P54"/>
    <mergeCell ref="G55:I55"/>
    <mergeCell ref="J55:P55"/>
    <mergeCell ref="G56:I56"/>
    <mergeCell ref="J56:P56"/>
    <mergeCell ref="G57:I57"/>
    <mergeCell ref="J57:P57"/>
    <mergeCell ref="G58:I58"/>
    <mergeCell ref="J58:P58"/>
    <mergeCell ref="Y55:Z55"/>
    <mergeCell ref="AK26:AM27"/>
    <mergeCell ref="AN26:AP27"/>
    <mergeCell ref="K28:O28"/>
    <mergeCell ref="U28:X28"/>
    <mergeCell ref="E28:J28"/>
    <mergeCell ref="P28:T28"/>
    <mergeCell ref="C28:D28"/>
    <mergeCell ref="BA29:BC29"/>
    <mergeCell ref="BH58:BI58"/>
    <mergeCell ref="BA30:BC30"/>
    <mergeCell ref="C31:D31"/>
    <mergeCell ref="E31:J31"/>
    <mergeCell ref="K31:O31"/>
    <mergeCell ref="P31:T31"/>
    <mergeCell ref="U31:X31"/>
    <mergeCell ref="AH31:AJ31"/>
    <mergeCell ref="AK31:AM31"/>
    <mergeCell ref="AN31:AP31"/>
    <mergeCell ref="AQ31:AS31"/>
    <mergeCell ref="AT31:AV31"/>
    <mergeCell ref="AW31:AX31"/>
    <mergeCell ref="AY31:AZ31"/>
    <mergeCell ref="BA31:BC31"/>
    <mergeCell ref="AG58:AI58"/>
    <mergeCell ref="AN34:AP34"/>
    <mergeCell ref="Y34:AF34"/>
    <mergeCell ref="AQ26:AS27"/>
    <mergeCell ref="AT26:AV27"/>
    <mergeCell ref="AW26:AX27"/>
    <mergeCell ref="AY26:AZ27"/>
    <mergeCell ref="C29:D29"/>
    <mergeCell ref="E29:J29"/>
    <mergeCell ref="K29:O29"/>
    <mergeCell ref="P29:T29"/>
    <mergeCell ref="AT30:AV30"/>
    <mergeCell ref="AW30:AX30"/>
    <mergeCell ref="AY30:AZ30"/>
    <mergeCell ref="C30:D30"/>
    <mergeCell ref="E30:J30"/>
    <mergeCell ref="K30:O30"/>
    <mergeCell ref="P30:T30"/>
    <mergeCell ref="U30:X30"/>
    <mergeCell ref="C26:D27"/>
    <mergeCell ref="E26:J27"/>
    <mergeCell ref="K26:O27"/>
    <mergeCell ref="P26:T27"/>
    <mergeCell ref="U26:X27"/>
    <mergeCell ref="AH26:AJ27"/>
    <mergeCell ref="AY32:AZ32"/>
    <mergeCell ref="C33:D33"/>
    <mergeCell ref="E33:J33"/>
    <mergeCell ref="K33:O33"/>
    <mergeCell ref="P33:T33"/>
    <mergeCell ref="U33:X33"/>
    <mergeCell ref="AH33:AJ33"/>
    <mergeCell ref="AK33:AM33"/>
    <mergeCell ref="AN33:AP33"/>
    <mergeCell ref="Y33:AF33"/>
    <mergeCell ref="C32:D32"/>
    <mergeCell ref="E32:J32"/>
    <mergeCell ref="K32:O32"/>
    <mergeCell ref="P32:T32"/>
    <mergeCell ref="U32:X32"/>
    <mergeCell ref="AH32:AJ32"/>
    <mergeCell ref="AK32:AM32"/>
    <mergeCell ref="AN32:AP32"/>
    <mergeCell ref="Y32:AF32"/>
    <mergeCell ref="AT33:AV33"/>
    <mergeCell ref="AW33:AX33"/>
    <mergeCell ref="AY33:AZ33"/>
    <mergeCell ref="AW32:AX32"/>
    <mergeCell ref="BA33:BC33"/>
    <mergeCell ref="AQ35:AS35"/>
    <mergeCell ref="AT35:AV35"/>
    <mergeCell ref="AW35:AX35"/>
    <mergeCell ref="AY35:AZ35"/>
    <mergeCell ref="BA35:BC35"/>
    <mergeCell ref="AQ34:AS34"/>
    <mergeCell ref="BA34:BC34"/>
    <mergeCell ref="C35:D35"/>
    <mergeCell ref="E35:J35"/>
    <mergeCell ref="K35:O35"/>
    <mergeCell ref="P35:T35"/>
    <mergeCell ref="U35:X35"/>
    <mergeCell ref="AH35:AJ35"/>
    <mergeCell ref="AK35:AM35"/>
    <mergeCell ref="AN35:AP35"/>
    <mergeCell ref="Y35:AF35"/>
    <mergeCell ref="C34:D34"/>
    <mergeCell ref="E34:J34"/>
    <mergeCell ref="K34:O34"/>
    <mergeCell ref="P34:T34"/>
    <mergeCell ref="U34:X34"/>
    <mergeCell ref="AH34:AJ34"/>
    <mergeCell ref="AK34:AM34"/>
    <mergeCell ref="C36:D36"/>
    <mergeCell ref="E36:J36"/>
    <mergeCell ref="K36:O36"/>
    <mergeCell ref="P36:T36"/>
    <mergeCell ref="U36:X36"/>
    <mergeCell ref="AH36:AJ36"/>
    <mergeCell ref="AK36:AM36"/>
    <mergeCell ref="AN36:AP36"/>
    <mergeCell ref="AQ36:AS36"/>
    <mergeCell ref="Y36:AF36"/>
    <mergeCell ref="G59:I59"/>
    <mergeCell ref="J59:P59"/>
    <mergeCell ref="AA67:AC67"/>
    <mergeCell ref="AD67:AI67"/>
    <mergeCell ref="AA68:AC68"/>
    <mergeCell ref="AD68:AI68"/>
    <mergeCell ref="AA69:AC69"/>
    <mergeCell ref="AD69:AI69"/>
    <mergeCell ref="AA70:AC70"/>
    <mergeCell ref="AD70:AI70"/>
    <mergeCell ref="K69:O69"/>
    <mergeCell ref="P69:T69"/>
    <mergeCell ref="U69:V69"/>
    <mergeCell ref="W69:Z69"/>
    <mergeCell ref="Y59:Z59"/>
    <mergeCell ref="AA59:AC59"/>
    <mergeCell ref="AD59:AF59"/>
    <mergeCell ref="CH26:CI26"/>
    <mergeCell ref="CJ26:CK26"/>
    <mergeCell ref="CL26:CM26"/>
    <mergeCell ref="CN26:CO26"/>
    <mergeCell ref="CQ26:CR26"/>
    <mergeCell ref="Y26:AF27"/>
    <mergeCell ref="AG26:AG27"/>
    <mergeCell ref="Y28:AF28"/>
    <mergeCell ref="Y29:AF29"/>
    <mergeCell ref="BQ26:BQ38"/>
    <mergeCell ref="BR26:BS26"/>
    <mergeCell ref="BT26:BU26"/>
    <mergeCell ref="BV26:BW26"/>
    <mergeCell ref="BX26:BY26"/>
    <mergeCell ref="BZ26:CA26"/>
    <mergeCell ref="CB26:CC26"/>
    <mergeCell ref="CD26:CE26"/>
    <mergeCell ref="CF26:CG26"/>
    <mergeCell ref="BA36:BC36"/>
    <mergeCell ref="AT36:AV36"/>
    <mergeCell ref="AW36:AX36"/>
    <mergeCell ref="AY36:AZ36"/>
    <mergeCell ref="BA32:BC32"/>
    <mergeCell ref="AQ33:AS33"/>
  </mergeCells>
  <phoneticPr fontId="39" type="noConversion"/>
  <conditionalFormatting sqref="H7">
    <cfRule type="containsBlanks" dxfId="83" priority="1263">
      <formula>LEN(TRIM(H7))=0</formula>
    </cfRule>
  </conditionalFormatting>
  <conditionalFormatting sqref="H9">
    <cfRule type="containsBlanks" dxfId="82" priority="1264">
      <formula>LEN(TRIM(H9))=0</formula>
    </cfRule>
  </conditionalFormatting>
  <conditionalFormatting sqref="H13">
    <cfRule type="containsBlanks" dxfId="81" priority="1261">
      <formula>LEN(TRIM(H13))=0</formula>
    </cfRule>
  </conditionalFormatting>
  <conditionalFormatting sqref="H15">
    <cfRule type="containsBlanks" dxfId="80" priority="1260">
      <formula>LEN(TRIM(H15))=0</formula>
    </cfRule>
  </conditionalFormatting>
  <conditionalFormatting sqref="H17">
    <cfRule type="containsBlanks" dxfId="79" priority="1259">
      <formula>LEN(TRIM(H17))=0</formula>
    </cfRule>
  </conditionalFormatting>
  <conditionalFormatting sqref="H19">
    <cfRule type="containsBlanks" dxfId="78" priority="1267">
      <formula>LEN(TRIM(H19))=0</formula>
    </cfRule>
  </conditionalFormatting>
  <conditionalFormatting sqref="H11:M11">
    <cfRule type="containsBlanks" dxfId="76" priority="345">
      <formula>LEN(TRIM(H11))=0</formula>
    </cfRule>
  </conditionalFormatting>
  <conditionalFormatting sqref="AK43:AM43">
    <cfRule type="expression" dxfId="21" priority="1246">
      <formula>$AK$43&lt;&gt;$AT$43</formula>
    </cfRule>
    <cfRule type="expression" dxfId="20" priority="1247">
      <formula>AND($AK$43&gt;0,$AK$43=$AT$43)</formula>
    </cfRule>
    <cfRule type="expression" priority="1248">
      <formula>$AK$43=""</formula>
    </cfRule>
  </conditionalFormatting>
  <conditionalFormatting sqref="AN43:AP43">
    <cfRule type="expression" dxfId="19" priority="1243">
      <formula>AND($AN$43&gt;0,$AN$43=$AQ$43)</formula>
    </cfRule>
    <cfRule type="expression" dxfId="18" priority="1244">
      <formula>$AN$43&lt;&gt;$AQ$43</formula>
    </cfRule>
    <cfRule type="expression" priority="1245">
      <formula>$AN$43=""</formula>
    </cfRule>
  </conditionalFormatting>
  <conditionalFormatting sqref="AQ43:AS43">
    <cfRule type="expression" dxfId="17" priority="1240">
      <formula>AND($AQ$43&gt;0,$AQ$43=$AN$43)</formula>
    </cfRule>
    <cfRule type="expression" dxfId="16" priority="1241">
      <formula>$AQ$43&lt;&gt;$AN$43</formula>
    </cfRule>
    <cfRule type="expression" priority="1242">
      <formula>$AQ$43=""</formula>
    </cfRule>
  </conditionalFormatting>
  <conditionalFormatting sqref="AT43:AV43">
    <cfRule type="expression" dxfId="15" priority="1237">
      <formula>AND($AT$43&gt;0,$AT$43=$AK$43)</formula>
    </cfRule>
    <cfRule type="expression" dxfId="14" priority="1238">
      <formula>$AT$43&lt;&gt;$AK$43</formula>
    </cfRule>
    <cfRule type="expression" priority="1239">
      <formula>$AT$43=""</formula>
    </cfRule>
  </conditionalFormatting>
  <conditionalFormatting sqref="AZ61">
    <cfRule type="expression" dxfId="13" priority="1236">
      <formula>AND($AZ$66&gt;0,$AZ$66=$BC$66)</formula>
    </cfRule>
  </conditionalFormatting>
  <conditionalFormatting sqref="CQ28:CQ37">
    <cfRule type="cellIs" dxfId="12" priority="4" operator="equal">
      <formula>"Compromisos diferentes al valor estimado en la vigencia actual"</formula>
    </cfRule>
  </conditionalFormatting>
  <conditionalFormatting sqref="CQ50:CQ59">
    <cfRule type="cellIs" dxfId="11" priority="11" operator="equal">
      <formula>"Compromisos diferentes al valor estimado en la vigencia actual"</formula>
    </cfRule>
  </conditionalFormatting>
  <conditionalFormatting sqref="CQ28:CR37">
    <cfRule type="cellIs" dxfId="10" priority="1" operator="notEqual">
      <formula>0</formula>
    </cfRule>
    <cfRule type="cellIs" dxfId="9" priority="2" operator="equal">
      <formula>0</formula>
    </cfRule>
    <cfRule type="cellIs" dxfId="8" priority="5" operator="equal">
      <formula>"OK"</formula>
    </cfRule>
  </conditionalFormatting>
  <conditionalFormatting sqref="CQ50:CR54">
    <cfRule type="cellIs" dxfId="7" priority="8" operator="notEqual">
      <formula>0</formula>
    </cfRule>
    <cfRule type="cellIs" dxfId="6" priority="9" operator="equal">
      <formula>0</formula>
    </cfRule>
  </conditionalFormatting>
  <conditionalFormatting sqref="CQ50:CR59">
    <cfRule type="cellIs" dxfId="5" priority="12" operator="equal">
      <formula>"OK"</formula>
    </cfRule>
  </conditionalFormatting>
  <conditionalFormatting sqref="CR28:CR37">
    <cfRule type="cellIs" dxfId="4" priority="3" operator="equal">
      <formula>"Obligaciones diferentes al valor estimado en la vigencia actual"</formula>
    </cfRule>
  </conditionalFormatting>
  <conditionalFormatting sqref="CR50:CR59">
    <cfRule type="cellIs" dxfId="3" priority="10" operator="equal">
      <formula>"Obligaciones diferentes al valor estimado en la vigencia actual"</formula>
    </cfRule>
  </conditionalFormatting>
  <dataValidations count="10">
    <dataValidation type="decimal" allowBlank="1" showInputMessage="1" showErrorMessage="1" error="Esta celda solo acepta valores numéricos" sqref="AV60 BR60:CO60 BR38:CO38" xr:uid="{13714E65-7B36-4FCA-9AE6-5F8CF1B1F5B3}">
      <formula1>0</formula1>
      <formula2>1E+26</formula2>
    </dataValidation>
    <dataValidation type="list" allowBlank="1" showInputMessage="1" showErrorMessage="1" sqref="AU62:AV62 AJ66:AO75 AG28:AG42 AQ60:AU60 Q50:V59" xr:uid="{538A68A0-5D92-4F19-922F-C981D8697952}">
      <formula1>Meses</formula1>
    </dataValidation>
    <dataValidation type="custom" allowBlank="1" showInputMessage="1" showErrorMessage="1" errorTitle="Código UNSPSC" error="Ha usado caracteres incorrectos o ha introducido códigos con extensión diferente a 8 dígitos" sqref="AA60:AC60" xr:uid="{C28D59C9-0B97-4193-BBC0-BC73E36F7B16}">
      <formula1>AND((GCD((LEN(AA60)+1),9)=9),ISERROR(FIND(",",AA60)))</formula1>
    </dataValidation>
    <dataValidation type="custom" allowBlank="1" showInputMessage="1" showErrorMessage="1" error="Ha usado un carácter inválido. Revise no usar comas ( , ) o espacios entre los caracteres" sqref="Z76:Z86 U66:U75" xr:uid="{B68FCC50-752C-4912-8590-513A90E851B9}">
      <formula1>AND(ISERROR(FIND(",",U66)),ISERROR(FIND(" ",U66)))</formula1>
    </dataValidation>
    <dataValidation type="list" allowBlank="1" showInputMessage="1" showErrorMessage="1" sqref="Y50:Z59 AR66:AS75" xr:uid="{2DA61E01-3F17-40F7-9F1C-0705F20AD405}">
      <formula1>Unidad_Tiempo</formula1>
    </dataValidation>
    <dataValidation type="list" allowBlank="1" showInputMessage="1" showErrorMessage="1" sqref="H7" xr:uid="{E64CBFE8-2151-4270-992D-D280E663DEFC}">
      <formula1>Vigencia</formula1>
    </dataValidation>
    <dataValidation type="list" allowBlank="1" showInputMessage="1" showErrorMessage="1" sqref="BF66:BG75 AJ50:AK59" xr:uid="{1098BDBA-5DE3-4D4D-93A9-8E07D10DA53F}">
      <formula1>Vigencia_Futura</formula1>
    </dataValidation>
    <dataValidation type="list" allowBlank="1" showInputMessage="1" showErrorMessage="1" sqref="BH66:BJ75 AL50:AN59" xr:uid="{87E88872-46E8-4E40-9D2D-4FBBD0E97AB7}">
      <formula1>Estado_VF</formula1>
    </dataValidation>
    <dataValidation type="whole" allowBlank="1" showInputMessage="1" showErrorMessage="1" errorTitle="PAC" error="Registre solo valores enteros " sqref="BR28:CO37 BR50:CO59" xr:uid="{7155AB1F-5639-4AB9-981E-0BA588D3E8C4}">
      <formula1>0</formula1>
      <formula2>9.99999999999999E+39</formula2>
    </dataValidation>
    <dataValidation type="whole" allowBlank="1" showInputMessage="1" showErrorMessage="1" sqref="BX48 CD48 CF48 CH48 CB48 BZ48 BV48 CL48 BR48 CN48 BT48 CJ48 CQ49:CR49 BX26 CD26 CF26 CH26 CB26 BZ26 BV26 CL26 BR26 CN26 BT26 CJ26 CQ27:CR27" xr:uid="{34C2791C-B18E-4FD9-89C7-7F8E6464A123}">
      <formula1>0</formula1>
      <formula2>9.99999999999999E+39</formula2>
    </dataValidation>
  </dataValidations>
  <printOptions horizontalCentered="1" verticalCentered="1"/>
  <pageMargins left="0" right="0" top="0" bottom="0" header="0" footer="0"/>
  <pageSetup paperSize="5" scale="24" orientation="landscape" r:id="rId1"/>
  <headerFooter>
    <oddFooter>&amp;LF-DE-012 V.3&amp;R15/07/2024</oddFooter>
  </headerFooter>
  <rowBreaks count="1" manualBreakCount="1">
    <brk id="43" max="16383" man="1"/>
  </rowBreaks>
  <colBreaks count="1" manualBreakCount="1">
    <brk id="67" max="1048575" man="1"/>
  </colBreaks>
  <ignoredErrors>
    <ignoredError sqref="AL43:AM43 W66 W67:Z7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42" r:id="rId4" name="Check Box 46">
              <controlPr defaultSize="0" autoFill="0" autoLine="0" autoPict="0">
                <anchor moveWithCells="1">
                  <from>
                    <xdr:col>52</xdr:col>
                    <xdr:colOff>209550</xdr:colOff>
                    <xdr:row>27</xdr:row>
                    <xdr:rowOff>28575</xdr:rowOff>
                  </from>
                  <to>
                    <xdr:col>53</xdr:col>
                    <xdr:colOff>342900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" name="Check Box 48">
              <controlPr defaultSize="0" autoFill="0" autoLine="0" autoPict="0">
                <anchor moveWithCells="1">
                  <from>
                    <xdr:col>53</xdr:col>
                    <xdr:colOff>590550</xdr:colOff>
                    <xdr:row>27</xdr:row>
                    <xdr:rowOff>28575</xdr:rowOff>
                  </from>
                  <to>
                    <xdr:col>55</xdr:col>
                    <xdr:colOff>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6" name="Check Box 49">
              <controlPr defaultSize="0" autoFill="0" autoLine="0" autoPict="0">
                <anchor moveWithCells="1">
                  <from>
                    <xdr:col>52</xdr:col>
                    <xdr:colOff>209550</xdr:colOff>
                    <xdr:row>28</xdr:row>
                    <xdr:rowOff>28575</xdr:rowOff>
                  </from>
                  <to>
                    <xdr:col>53</xdr:col>
                    <xdr:colOff>342900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7" name="Check Box 50">
              <controlPr defaultSize="0" autoFill="0" autoLine="0" autoPict="0">
                <anchor moveWithCells="1">
                  <from>
                    <xdr:col>53</xdr:col>
                    <xdr:colOff>590550</xdr:colOff>
                    <xdr:row>28</xdr:row>
                    <xdr:rowOff>28575</xdr:rowOff>
                  </from>
                  <to>
                    <xdr:col>55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8" name="Check Box 51">
              <controlPr defaultSize="0" autoFill="0" autoLine="0" autoPict="0">
                <anchor moveWithCells="1">
                  <from>
                    <xdr:col>52</xdr:col>
                    <xdr:colOff>209550</xdr:colOff>
                    <xdr:row>29</xdr:row>
                    <xdr:rowOff>28575</xdr:rowOff>
                  </from>
                  <to>
                    <xdr:col>53</xdr:col>
                    <xdr:colOff>342900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9" name="Check Box 52">
              <controlPr defaultSize="0" autoFill="0" autoLine="0" autoPict="0">
                <anchor moveWithCells="1">
                  <from>
                    <xdr:col>53</xdr:col>
                    <xdr:colOff>590550</xdr:colOff>
                    <xdr:row>29</xdr:row>
                    <xdr:rowOff>28575</xdr:rowOff>
                  </from>
                  <to>
                    <xdr:col>55</xdr:col>
                    <xdr:colOff>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10" name="Check Box 53">
              <controlPr defaultSize="0" autoFill="0" autoLine="0" autoPict="0">
                <anchor moveWithCells="1">
                  <from>
                    <xdr:col>52</xdr:col>
                    <xdr:colOff>209550</xdr:colOff>
                    <xdr:row>30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11" name="Check Box 54">
              <controlPr defaultSize="0" autoFill="0" autoLine="0" autoPict="0">
                <anchor moveWithCells="1">
                  <from>
                    <xdr:col>53</xdr:col>
                    <xdr:colOff>590550</xdr:colOff>
                    <xdr:row>30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12" name="Check Box 55">
              <controlPr defaultSize="0" autoFill="0" autoLine="0" autoPict="0">
                <anchor moveWithCells="1">
                  <from>
                    <xdr:col>52</xdr:col>
                    <xdr:colOff>209550</xdr:colOff>
                    <xdr:row>31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13" name="Check Box 56">
              <controlPr defaultSize="0" autoFill="0" autoLine="0" autoPict="0">
                <anchor moveWithCells="1">
                  <from>
                    <xdr:col>53</xdr:col>
                    <xdr:colOff>590550</xdr:colOff>
                    <xdr:row>31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14" name="Check Box 57">
              <controlPr defaultSize="0" autoFill="0" autoLine="0" autoPict="0">
                <anchor moveWithCells="1">
                  <from>
                    <xdr:col>52</xdr:col>
                    <xdr:colOff>209550</xdr:colOff>
                    <xdr:row>32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15" name="Check Box 58">
              <controlPr defaultSize="0" autoFill="0" autoLine="0" autoPict="0">
                <anchor moveWithCells="1">
                  <from>
                    <xdr:col>53</xdr:col>
                    <xdr:colOff>590550</xdr:colOff>
                    <xdr:row>32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16" name="Check Box 59">
              <controlPr defaultSize="0" autoFill="0" autoLine="0" autoPict="0">
                <anchor moveWithCells="1">
                  <from>
                    <xdr:col>52</xdr:col>
                    <xdr:colOff>209550</xdr:colOff>
                    <xdr:row>33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17" name="Check Box 60">
              <controlPr defaultSize="0" autoFill="0" autoLine="0" autoPict="0">
                <anchor moveWithCells="1">
                  <from>
                    <xdr:col>53</xdr:col>
                    <xdr:colOff>590550</xdr:colOff>
                    <xdr:row>33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18" name="Check Box 61">
              <controlPr defaultSize="0" autoFill="0" autoLine="0" autoPict="0">
                <anchor moveWithCells="1">
                  <from>
                    <xdr:col>52</xdr:col>
                    <xdr:colOff>209550</xdr:colOff>
                    <xdr:row>34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19" name="Check Box 62">
              <controlPr defaultSize="0" autoFill="0" autoLine="0" autoPict="0">
                <anchor moveWithCells="1">
                  <from>
                    <xdr:col>53</xdr:col>
                    <xdr:colOff>590550</xdr:colOff>
                    <xdr:row>34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20" name="Check Box 63">
              <controlPr defaultSize="0" autoFill="0" autoLine="0" autoPict="0">
                <anchor moveWithCells="1">
                  <from>
                    <xdr:col>52</xdr:col>
                    <xdr:colOff>209550</xdr:colOff>
                    <xdr:row>35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21" name="Check Box 64">
              <controlPr defaultSize="0" autoFill="0" autoLine="0" autoPict="0">
                <anchor moveWithCells="1">
                  <from>
                    <xdr:col>53</xdr:col>
                    <xdr:colOff>590550</xdr:colOff>
                    <xdr:row>35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2" name="Check Box 65">
              <controlPr defaultSize="0" autoFill="0" autoLine="0" autoPict="0">
                <anchor moveWithCells="1">
                  <from>
                    <xdr:col>52</xdr:col>
                    <xdr:colOff>209550</xdr:colOff>
                    <xdr:row>36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23" name="Check Box 66">
              <controlPr defaultSize="0" autoFill="0" autoLine="0" autoPict="0">
                <anchor moveWithCells="1">
                  <from>
                    <xdr:col>53</xdr:col>
                    <xdr:colOff>590550</xdr:colOff>
                    <xdr:row>36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24" name="Check Box 67">
              <controlPr defaultSize="0" autoFill="0" autoLine="0" autoPict="0">
                <anchor moveWithCells="1">
                  <from>
                    <xdr:col>52</xdr:col>
                    <xdr:colOff>209550</xdr:colOff>
                    <xdr:row>37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25" name="Check Box 68">
              <controlPr defaultSize="0" autoFill="0" autoLine="0" autoPict="0">
                <anchor moveWithCells="1">
                  <from>
                    <xdr:col>53</xdr:col>
                    <xdr:colOff>590550</xdr:colOff>
                    <xdr:row>37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26" name="Check Box 69">
              <controlPr defaultSize="0" autoFill="0" autoLine="0" autoPict="0">
                <anchor moveWithCells="1">
                  <from>
                    <xdr:col>52</xdr:col>
                    <xdr:colOff>209550</xdr:colOff>
                    <xdr:row>38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27" name="Check Box 70">
              <controlPr defaultSize="0" autoFill="0" autoLine="0" autoPict="0">
                <anchor moveWithCells="1">
                  <from>
                    <xdr:col>53</xdr:col>
                    <xdr:colOff>590550</xdr:colOff>
                    <xdr:row>38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28" name="Check Box 71">
              <controlPr defaultSize="0" autoFill="0" autoLine="0" autoPict="0">
                <anchor moveWithCells="1">
                  <from>
                    <xdr:col>52</xdr:col>
                    <xdr:colOff>209550</xdr:colOff>
                    <xdr:row>39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29" name="Check Box 72">
              <controlPr defaultSize="0" autoFill="0" autoLine="0" autoPict="0">
                <anchor moveWithCells="1">
                  <from>
                    <xdr:col>53</xdr:col>
                    <xdr:colOff>590550</xdr:colOff>
                    <xdr:row>39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30" name="Check Box 73">
              <controlPr defaultSize="0" autoFill="0" autoLine="0" autoPict="0">
                <anchor moveWithCells="1">
                  <from>
                    <xdr:col>52</xdr:col>
                    <xdr:colOff>209550</xdr:colOff>
                    <xdr:row>40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31" name="Check Box 74">
              <controlPr defaultSize="0" autoFill="0" autoLine="0" autoPict="0">
                <anchor moveWithCells="1">
                  <from>
                    <xdr:col>53</xdr:col>
                    <xdr:colOff>590550</xdr:colOff>
                    <xdr:row>40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32" name="Check Box 75">
              <controlPr defaultSize="0" autoFill="0" autoLine="0" autoPict="0">
                <anchor moveWithCells="1">
                  <from>
                    <xdr:col>52</xdr:col>
                    <xdr:colOff>209550</xdr:colOff>
                    <xdr:row>41</xdr:row>
                    <xdr:rowOff>28575</xdr:rowOff>
                  </from>
                  <to>
                    <xdr:col>53</xdr:col>
                    <xdr:colOff>333375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33" name="Check Box 76">
              <controlPr defaultSize="0" autoFill="0" autoLine="0" autoPict="0">
                <anchor moveWithCells="1">
                  <from>
                    <xdr:col>53</xdr:col>
                    <xdr:colOff>590550</xdr:colOff>
                    <xdr:row>41</xdr:row>
                    <xdr:rowOff>28575</xdr:rowOff>
                  </from>
                  <to>
                    <xdr:col>55</xdr:col>
                    <xdr:colOff>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34" name="Check Box 104">
              <controlPr defaultSize="0" autoFill="0" autoLine="0" autoPict="0">
                <anchor moveWithCells="1">
                  <from>
                    <xdr:col>48</xdr:col>
                    <xdr:colOff>209550</xdr:colOff>
                    <xdr:row>49</xdr:row>
                    <xdr:rowOff>28575</xdr:rowOff>
                  </from>
                  <to>
                    <xdr:col>49</xdr:col>
                    <xdr:colOff>333375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35" name="Check Box 105">
              <controlPr defaultSize="0" autoFill="0" autoLine="0" autoPict="0">
                <anchor moveWithCells="1">
                  <from>
                    <xdr:col>49</xdr:col>
                    <xdr:colOff>590550</xdr:colOff>
                    <xdr:row>49</xdr:row>
                    <xdr:rowOff>28575</xdr:rowOff>
                  </from>
                  <to>
                    <xdr:col>51</xdr:col>
                    <xdr:colOff>0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36" name="Check Box 106">
              <controlPr defaultSize="0" autoFill="0" autoLine="0" autoPict="0">
                <anchor moveWithCells="1">
                  <from>
                    <xdr:col>48</xdr:col>
                    <xdr:colOff>209550</xdr:colOff>
                    <xdr:row>50</xdr:row>
                    <xdr:rowOff>28575</xdr:rowOff>
                  </from>
                  <to>
                    <xdr:col>49</xdr:col>
                    <xdr:colOff>333375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37" name="Check Box 107">
              <controlPr defaultSize="0" autoFill="0" autoLine="0" autoPict="0">
                <anchor moveWithCells="1">
                  <from>
                    <xdr:col>49</xdr:col>
                    <xdr:colOff>590550</xdr:colOff>
                    <xdr:row>50</xdr:row>
                    <xdr:rowOff>28575</xdr:rowOff>
                  </from>
                  <to>
                    <xdr:col>51</xdr:col>
                    <xdr:colOff>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38" name="Check Box 108">
              <controlPr defaultSize="0" autoFill="0" autoLine="0" autoPict="0">
                <anchor moveWithCells="1">
                  <from>
                    <xdr:col>48</xdr:col>
                    <xdr:colOff>209550</xdr:colOff>
                    <xdr:row>51</xdr:row>
                    <xdr:rowOff>28575</xdr:rowOff>
                  </from>
                  <to>
                    <xdr:col>49</xdr:col>
                    <xdr:colOff>333375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39" name="Check Box 109">
              <controlPr defaultSize="0" autoFill="0" autoLine="0" autoPict="0">
                <anchor moveWithCells="1">
                  <from>
                    <xdr:col>49</xdr:col>
                    <xdr:colOff>590550</xdr:colOff>
                    <xdr:row>51</xdr:row>
                    <xdr:rowOff>28575</xdr:rowOff>
                  </from>
                  <to>
                    <xdr:col>51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0" name="Check Box 110">
              <controlPr defaultSize="0" autoFill="0" autoLine="0" autoPict="0">
                <anchor moveWithCells="1">
                  <from>
                    <xdr:col>48</xdr:col>
                    <xdr:colOff>209550</xdr:colOff>
                    <xdr:row>52</xdr:row>
                    <xdr:rowOff>28575</xdr:rowOff>
                  </from>
                  <to>
                    <xdr:col>49</xdr:col>
                    <xdr:colOff>333375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1" name="Check Box 111">
              <controlPr defaultSize="0" autoFill="0" autoLine="0" autoPict="0">
                <anchor moveWithCells="1">
                  <from>
                    <xdr:col>49</xdr:col>
                    <xdr:colOff>590550</xdr:colOff>
                    <xdr:row>52</xdr:row>
                    <xdr:rowOff>28575</xdr:rowOff>
                  </from>
                  <to>
                    <xdr:col>51</xdr:col>
                    <xdr:colOff>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2" name="Check Box 112">
              <controlPr defaultSize="0" autoFill="0" autoLine="0" autoPict="0">
                <anchor moveWithCells="1">
                  <from>
                    <xdr:col>48</xdr:col>
                    <xdr:colOff>209550</xdr:colOff>
                    <xdr:row>53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3" name="Check Box 113">
              <controlPr defaultSize="0" autoFill="0" autoLine="0" autoPict="0">
                <anchor moveWithCells="1">
                  <from>
                    <xdr:col>49</xdr:col>
                    <xdr:colOff>590550</xdr:colOff>
                    <xdr:row>53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4" name="Check Box 114">
              <controlPr defaultSize="0" autoFill="0" autoLine="0" autoPict="0">
                <anchor moveWithCells="1">
                  <from>
                    <xdr:col>48</xdr:col>
                    <xdr:colOff>209550</xdr:colOff>
                    <xdr:row>54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5" name="Check Box 115">
              <controlPr defaultSize="0" autoFill="0" autoLine="0" autoPict="0">
                <anchor moveWithCells="1">
                  <from>
                    <xdr:col>49</xdr:col>
                    <xdr:colOff>590550</xdr:colOff>
                    <xdr:row>54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6" name="Check Box 116">
              <controlPr defaultSize="0" autoFill="0" autoLine="0" autoPict="0">
                <anchor moveWithCells="1">
                  <from>
                    <xdr:col>48</xdr:col>
                    <xdr:colOff>209550</xdr:colOff>
                    <xdr:row>55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" name="Check Box 117">
              <controlPr defaultSize="0" autoFill="0" autoLine="0" autoPict="0">
                <anchor moveWithCells="1">
                  <from>
                    <xdr:col>49</xdr:col>
                    <xdr:colOff>590550</xdr:colOff>
                    <xdr:row>55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8" name="Check Box 118">
              <controlPr defaultSize="0" autoFill="0" autoLine="0" autoPict="0">
                <anchor moveWithCells="1">
                  <from>
                    <xdr:col>48</xdr:col>
                    <xdr:colOff>209550</xdr:colOff>
                    <xdr:row>56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9" name="Check Box 119">
              <controlPr defaultSize="0" autoFill="0" autoLine="0" autoPict="0">
                <anchor moveWithCells="1">
                  <from>
                    <xdr:col>49</xdr:col>
                    <xdr:colOff>590550</xdr:colOff>
                    <xdr:row>56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50" name="Check Box 120">
              <controlPr defaultSize="0" autoFill="0" autoLine="0" autoPict="0">
                <anchor moveWithCells="1">
                  <from>
                    <xdr:col>48</xdr:col>
                    <xdr:colOff>209550</xdr:colOff>
                    <xdr:row>57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51" name="Check Box 121">
              <controlPr defaultSize="0" autoFill="0" autoLine="0" autoPict="0">
                <anchor moveWithCells="1">
                  <from>
                    <xdr:col>49</xdr:col>
                    <xdr:colOff>590550</xdr:colOff>
                    <xdr:row>57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52" name="Check Box 122">
              <controlPr defaultSize="0" autoFill="0" autoLine="0" autoPict="0">
                <anchor moveWithCells="1">
                  <from>
                    <xdr:col>48</xdr:col>
                    <xdr:colOff>209550</xdr:colOff>
                    <xdr:row>58</xdr:row>
                    <xdr:rowOff>28575</xdr:rowOff>
                  </from>
                  <to>
                    <xdr:col>49</xdr:col>
                    <xdr:colOff>333375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53" name="Check Box 123">
              <controlPr defaultSize="0" autoFill="0" autoLine="0" autoPict="0">
                <anchor moveWithCells="1">
                  <from>
                    <xdr:col>49</xdr:col>
                    <xdr:colOff>590550</xdr:colOff>
                    <xdr:row>58</xdr:row>
                    <xdr:rowOff>28575</xdr:rowOff>
                  </from>
                  <to>
                    <xdr:col>51</xdr:col>
                    <xdr:colOff>0</xdr:colOff>
                    <xdr:row>60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1" id="{975ADC33-E4FB-4CC9-840C-9FA24B92C143}">
            <xm:f>AND($E28=LISTAS!$C$165,$H$11&lt;&gt;LISTAS!$A$157)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212" id="{D2A7B7A4-A629-4440-B168-3438BE53A984}">
            <xm:f>AND($E28=LISTAS!$C$146,$H$11&lt;&gt;LISTAS!$A$142)</xm:f>
            <x14:dxf>
              <fill>
                <patternFill>
                  <bgColor rgb="FFFF0000"/>
                </patternFill>
              </fill>
            </x14:dxf>
          </x14:cfRule>
          <x14:cfRule type="expression" priority="213" id="{9567B7BA-498E-436A-94CF-8493D26B55F2}">
            <xm:f>AND($E28=LISTAS!$C$135,$H$11&lt;&gt;LISTAS!$A$128)</xm:f>
            <x14:dxf>
              <fill>
                <patternFill>
                  <bgColor rgb="FFFF0000"/>
                </patternFill>
              </fill>
            </x14:dxf>
          </x14:cfRule>
          <x14:cfRule type="expression" priority="214" id="{2A922683-B6ED-41D1-B4D6-C71EF577D77A}">
            <xm:f>AND($E28=LISTAS!$C$111,$H$11&lt;&gt;LISTAS!$A$105)</xm:f>
            <x14:dxf>
              <fill>
                <patternFill>
                  <bgColor rgb="FFFF0000"/>
                </patternFill>
              </fill>
            </x14:dxf>
          </x14:cfRule>
          <x14:cfRule type="expression" priority="215" id="{592763F4-13DC-44C3-B5BA-4C3D9901BC55}">
            <xm:f>AND($E28=LISTAS!$C$161,$H$11&lt;&gt;LISTAS!$A$157)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216" id="{AA793F14-C905-4A68-89D9-D4999C5B60C3}">
            <xm:f>AND($E28=LISTAS!$C$144,$H$11&lt;&gt;LISTAS!$A$142)</xm:f>
            <x14:dxf>
              <fill>
                <patternFill>
                  <bgColor rgb="FFFF0000"/>
                </patternFill>
              </fill>
            </x14:dxf>
          </x14:cfRule>
          <x14:cfRule type="expression" priority="217" id="{9DD7748E-8777-43C0-AEBC-D80546E655D9}">
            <xm:f>AND($E28=LISTAS!$C$140,$H$11&lt;&gt;LISTAS!$A$138)</xm:f>
            <x14:dxf>
              <fill>
                <patternFill>
                  <bgColor rgb="FFFF0000"/>
                </patternFill>
              </fill>
            </x14:dxf>
          </x14:cfRule>
          <x14:cfRule type="expression" priority="218" id="{84E663E3-961B-4F93-8772-39F0C764043B}">
            <xm:f>AND($E28=LISTAS!$C$130,$H$11&lt;&gt;LISTAS!$A$128)</xm:f>
            <x14:dxf>
              <fill>
                <patternFill>
                  <bgColor rgb="FFFF0000"/>
                </patternFill>
              </fill>
            </x14:dxf>
          </x14:cfRule>
          <x14:cfRule type="expression" priority="219" id="{4F1216D8-294D-449C-8961-F7679B4D0288}">
            <xm:f>AND($E28=LISTAS!$C$126,$H$11&lt;&gt;LISTAS!$A$123)</xm:f>
            <x14:dxf>
              <fill>
                <patternFill>
                  <bgColor rgb="FFFF0000"/>
                </patternFill>
              </fill>
            </x14:dxf>
          </x14:cfRule>
          <x14:cfRule type="expression" priority="220" id="{B7B8C6B1-52A8-43A5-B374-E4B5D0681072}">
            <xm:f>AND($E28=LISTAS!$C$121,$H$11&lt;&gt;LISTAS!$A$117)</xm:f>
            <x14:dxf>
              <fill>
                <patternFill>
                  <bgColor rgb="FFFF0000"/>
                </patternFill>
              </fill>
            </x14:dxf>
          </x14:cfRule>
          <x14:cfRule type="expression" priority="221" id="{76083ADA-922B-48D5-B61C-331C03B66789}">
            <xm:f>AND($E28=LISTAS!$C$115,$H$11&lt;&gt;LISTAS!$A$113)</xm:f>
            <x14:dxf>
              <fill>
                <patternFill>
                  <bgColor rgb="FFFF0000"/>
                </patternFill>
              </fill>
            </x14:dxf>
          </x14:cfRule>
          <x14:cfRule type="expression" priority="222" id="{641D8950-C924-4140-9D2B-DF7E6AA0C40C}">
            <xm:f>AND($E28=LISTAS!$C$108,$H$11&lt;&gt;LISTAS!$A$105)</xm:f>
            <x14:dxf>
              <fill>
                <patternFill>
                  <bgColor rgb="FFFF0000"/>
                </patternFill>
              </fill>
            </x14:dxf>
          </x14:cfRule>
          <x14:cfRule type="expression" priority="223" id="{B8AD77F6-098E-49D8-BF87-A634072A67C5}">
            <xm:f>AND($E28=LISTAS!$C$157,$H$11&lt;&gt;LISTAS!$A$157)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224" id="{3FF6457E-BC2E-4436-A61F-A53CBAC8185E}">
            <xm:f>AND($E28=LISTAS!$C$152,$H$11&lt;&gt;LISTAS!$A$152)</xm:f>
            <x14:dxf>
              <fill>
                <patternFill>
                  <bgColor rgb="FFFF0000"/>
                </patternFill>
              </fill>
            </x14:dxf>
          </x14:cfRule>
          <x14:cfRule type="expression" priority="225" id="{0D0E7F60-45A3-4A45-8102-83197E79E138}">
            <xm:f>AND($E28=LISTAS!$C$148,$H$11&lt;&gt;LISTAS!$A$148)</xm:f>
            <x14:dxf>
              <fill>
                <patternFill>
                  <bgColor rgb="FFFF0000"/>
                </patternFill>
              </fill>
            </x14:dxf>
          </x14:cfRule>
          <x14:cfRule type="expression" priority="226" id="{67AC4962-C693-4836-9AC6-CBF3DFFD43B7}">
            <xm:f>AND($E28=LISTAS!$C$142,$H$11&lt;&gt;LISTAS!$A$142)</xm:f>
            <x14:dxf>
              <fill>
                <patternFill>
                  <bgColor rgb="FFFF0000"/>
                </patternFill>
              </fill>
            </x14:dxf>
          </x14:cfRule>
          <x14:cfRule type="expression" priority="227" id="{8989E387-8822-42AA-B433-E935F90740A8}">
            <xm:f>AND($E28=LISTAS!$C$138,$H$11&lt;&gt;LISTAS!$A$138)</xm:f>
            <x14:dxf>
              <fill>
                <patternFill>
                  <bgColor rgb="FFFF0000"/>
                </patternFill>
              </fill>
            </x14:dxf>
          </x14:cfRule>
          <x14:cfRule type="expression" priority="228" id="{30F03B73-61F3-434A-A6EF-DDA36AFA73E5}">
            <xm:f>AND($E28=LISTAS!$C$128,$H$11&lt;&gt;LISTAS!$A$128)</xm:f>
            <x14:dxf>
              <fill>
                <patternFill>
                  <bgColor rgb="FFFF0000"/>
                </patternFill>
              </fill>
            </x14:dxf>
          </x14:cfRule>
          <x14:cfRule type="expression" priority="229" id="{A7D9F2AC-1760-48D1-AD76-553E61D66CDD}">
            <xm:f>AND($E28=LISTAS!$C$123,$H$11&lt;&gt;LISTAS!$A$123)</xm:f>
            <x14:dxf>
              <fill>
                <patternFill>
                  <bgColor rgb="FFFF0000"/>
                </patternFill>
              </fill>
            </x14:dxf>
          </x14:cfRule>
          <x14:cfRule type="expression" priority="230" id="{CF38484F-1E25-464C-BF1B-41B16410EE8E}">
            <xm:f>AND($E28=LISTAS!$C$117,$H$11&lt;&gt;LISTAS!$A$117)</xm:f>
            <x14:dxf>
              <fill>
                <patternFill>
                  <bgColor rgb="FFFF0000"/>
                </patternFill>
              </fill>
            </x14:dxf>
          </x14:cfRule>
          <x14:cfRule type="expression" priority="231" id="{62896303-589B-479B-99F8-B86B2FA9B2AE}">
            <xm:f>AND($E28=LISTAS!$C$113,$H$11&lt;&gt;LISTAS!$A$113)</xm:f>
            <x14:dxf>
              <fill>
                <patternFill>
                  <bgColor rgb="FFFF0000"/>
                </patternFill>
              </fill>
            </x14:dxf>
          </x14:cfRule>
          <x14:cfRule type="expression" priority="1307" id="{1B176CE8-8E70-458E-BC15-2A64ED54B7A2}">
            <xm:f>AND($E28=LISTAS!$C$105,$H$11&lt;&gt;LISTAS!$A$105)</xm:f>
            <x14:dxf>
              <fill>
                <patternFill>
                  <bgColor rgb="FFFF0000"/>
                </patternFill>
              </fill>
            </x14:dxf>
          </x14:cfRule>
          <xm:sqref>E28:J42 E66:J75</xm:sqref>
        </x14:conditionalFormatting>
        <x14:conditionalFormatting xmlns:xm="http://schemas.microsoft.com/office/excel/2006/main">
          <x14:cfRule type="expression" priority="282" id="{269A9987-C519-4024-BD80-32DE78D42AFB}">
            <xm:f>AND($H$9=LISTAS!$B$14,$H$11&lt;&gt;LISTAS!$B$15,$H$11&lt;&gt;LISTAS!$B$16)</xm:f>
            <x14:dxf>
              <fill>
                <patternFill>
                  <bgColor rgb="FFFF0000"/>
                </patternFill>
              </fill>
            </x14:dxf>
          </x14:cfRule>
          <xm:sqref>H11:M11</xm:sqref>
        </x14:conditionalFormatting>
        <x14:conditionalFormatting xmlns:xm="http://schemas.microsoft.com/office/excel/2006/main">
          <x14:cfRule type="expression" priority="78" id="{723E4C08-72BF-4A07-BC4C-99B1FCD6D05E}">
            <xm:f>AND($K28=LISTAS!$D$167,$E28&lt;&gt;LISTAS!$C$165)</xm:f>
            <x14:dxf>
              <fill>
                <patternFill>
                  <bgColor rgb="FFFF0000"/>
                </patternFill>
              </fill>
            </x14:dxf>
          </x14:cfRule>
          <x14:cfRule type="expression" priority="79" id="{55D0CA1B-5055-45C4-B207-EC81183E1CB6}">
            <xm:f>AND($K28=LISTAS!$D$165,$E28&lt;&gt;LISTAS!$C$165)</xm:f>
            <x14:dxf>
              <fill>
                <patternFill>
                  <bgColor rgb="FFFF0000"/>
                </patternFill>
              </fill>
            </x14:dxf>
          </x14:cfRule>
          <x14:cfRule type="expression" priority="80" id="{C036DA14-AC70-4474-B3AD-9E324A80C178}">
            <xm:f>AND($K28=LISTAS!$D$163,$E28&lt;&gt;LISTAS!$C$161)</xm:f>
            <x14:dxf>
              <fill>
                <patternFill>
                  <bgColor rgb="FFFF0000"/>
                </patternFill>
              </fill>
            </x14:dxf>
          </x14:cfRule>
          <x14:cfRule type="expression" priority="81" id="{74B84978-FBD8-40B6-9202-6166AE5129F8}">
            <xm:f>AND($K28=LISTAS!$D$135,$E28&lt;&gt;LISTAS!$C$135)</xm:f>
            <x14:dxf>
              <fill>
                <patternFill>
                  <bgColor rgb="FFFF0000"/>
                </patternFill>
              </fill>
            </x14:dxf>
          </x14:cfRule>
          <x14:cfRule type="expression" priority="82" id="{A31266BD-FE0B-4C6A-BEB4-4AA324634213}">
            <xm:f>AND($K28=LISTAS!$D$161,$E28&lt;&gt;LISTAS!$C$161)</xm:f>
            <x14:dxf>
              <fill>
                <patternFill>
                  <bgColor rgb="FFFF0000"/>
                </patternFill>
              </fill>
            </x14:dxf>
          </x14:cfRule>
          <x14:cfRule type="expression" priority="83" id="{5B87450D-D7D9-4935-8191-39BD028B7F0A}">
            <xm:f>AND($K28=LISTAS!$D$146,$E28&lt;&gt;LISTAS!$C$146)</xm:f>
            <x14:dxf>
              <fill>
                <patternFill>
                  <bgColor rgb="FFFF0000"/>
                </patternFill>
              </fill>
            </x14:dxf>
          </x14:cfRule>
          <x14:cfRule type="expression" priority="84" id="{9566C08E-E4DC-4783-9394-ACDF44EE141B}">
            <xm:f>AND($K28=LISTAS!$D$133,$E28&lt;&gt;LISTAS!$C$130)</xm:f>
            <x14:dxf>
              <fill>
                <patternFill>
                  <bgColor rgb="FFFF0000"/>
                </patternFill>
              </fill>
            </x14:dxf>
          </x14:cfRule>
          <x14:cfRule type="expression" priority="85" id="{92DA80AA-B779-4D81-8F81-3E553FD2CB90}">
            <xm:f>AND($K28=LISTAS!$D$121,$E28&lt;&gt;LISTAS!$C$121)</xm:f>
            <x14:dxf>
              <fill>
                <patternFill>
                  <bgColor rgb="FFFF0000"/>
                </patternFill>
              </fill>
            </x14:dxf>
          </x14:cfRule>
          <x14:cfRule type="expression" priority="86" id="{A1B4E3EF-9EBB-4B72-B5F7-13B97615CF97}">
            <xm:f>AND($K28=LISTAS!$D$111,$E28&lt;&gt;LISTAS!$C$111)</xm:f>
            <x14:dxf>
              <fill>
                <patternFill>
                  <bgColor rgb="FFFF0000"/>
                </patternFill>
              </fill>
            </x14:dxf>
          </x14:cfRule>
          <x14:cfRule type="expression" priority="87" id="{C1DA5167-1815-40E8-9CB9-8E717064B53E}">
            <xm:f>AND($K28=LISTAS!$D$159,$E28&lt;&gt;LISTAS!$C$157)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88" id="{7AAA1E60-8A30-4E69-A636-DFE15A05EE22}">
            <xm:f>AND($K28=LISTAS!$D$155,$E28&lt;&gt;LISTAS!$C$152)</xm:f>
            <x14:dxf>
              <fill>
                <patternFill>
                  <bgColor rgb="FFFF0000"/>
                </patternFill>
              </fill>
            </x14:dxf>
          </x14:cfRule>
          <x14:cfRule type="expression" priority="89" id="{8638B1BA-817A-424A-9D83-1368C0014798}">
            <xm:f>AND($K28=LISTAS!$D$150,$E28&lt;&gt;LISTAS!$C$148)</xm:f>
            <x14:dxf>
              <fill>
                <patternFill>
                  <bgColor rgb="FFFF0000"/>
                </patternFill>
              </fill>
            </x14:dxf>
          </x14:cfRule>
          <x14:cfRule type="expression" priority="90" id="{865E5EA0-1F3A-4093-90B3-7C97784F575B}">
            <xm:f>AND($K28=LISTAS!$D$144,$E28&lt;&gt;LISTAS!$C$144)</xm:f>
            <x14:dxf>
              <fill>
                <patternFill>
                  <bgColor rgb="FFFF0000"/>
                </patternFill>
              </fill>
            </x14:dxf>
          </x14:cfRule>
          <x14:cfRule type="expression" priority="91" id="{656F16B1-ED1C-4C25-B6C7-4E2B559EF78E}">
            <xm:f>AND($K28=LISTAS!$D$140,$E28&lt;&gt;LISTAS!$C$140)</xm:f>
            <x14:dxf>
              <fill>
                <patternFill>
                  <bgColor rgb="FFFF0000"/>
                </patternFill>
              </fill>
            </x14:dxf>
          </x14:cfRule>
          <x14:cfRule type="expression" priority="92" id="{BE32CC56-6998-4F8C-8CF3-A5DC2895D608}">
            <xm:f>AND($K28=LISTAS!$D$130,$E28&lt;&gt;LISTAS!$C$130)</xm:f>
            <x14:dxf>
              <fill>
                <patternFill>
                  <bgColor rgb="FFFF0000"/>
                </patternFill>
              </fill>
            </x14:dxf>
          </x14:cfRule>
          <x14:cfRule type="expression" priority="93" id="{97C8912E-0254-4241-9577-5E696502BC62}">
            <xm:f>AND($K28=LISTAS!$D$126,$E28&lt;&gt;LISTAS!$C$126)</xm:f>
            <x14:dxf>
              <fill>
                <patternFill>
                  <bgColor rgb="FFFF0000"/>
                </patternFill>
              </fill>
            </x14:dxf>
          </x14:cfRule>
          <x14:cfRule type="expression" priority="94" id="{BB00112B-9FF3-402F-B379-A732D9EF2221}">
            <xm:f>AND($K28=LISTAS!$D$119,$E28&lt;&gt;LISTAS!$C$117)</xm:f>
            <x14:dxf>
              <fill>
                <patternFill>
                  <bgColor rgb="FFFF0000"/>
                </patternFill>
              </fill>
            </x14:dxf>
          </x14:cfRule>
          <x14:cfRule type="expression" priority="95" id="{C12E06D4-6C12-4ACF-B91B-EDDCDEA06280}">
            <xm:f>AND($K28=LISTAS!$D$115,$E28&lt;&gt;LISTAS!$C$115)</xm:f>
            <x14:dxf>
              <fill>
                <patternFill>
                  <bgColor rgb="FFFF0000"/>
                </patternFill>
              </fill>
            </x14:dxf>
          </x14:cfRule>
          <x14:cfRule type="expression" priority="96" id="{1CF040E4-61AB-4648-BFA0-81F190A137A1}">
            <xm:f>AND($K28=LISTAS!$D$108,$E28&lt;&gt;LISTAS!$C$108)</xm:f>
            <x14:dxf>
              <fill>
                <patternFill>
                  <bgColor rgb="FFFF0000"/>
                </patternFill>
              </fill>
            </x14:dxf>
          </x14:cfRule>
          <x14:cfRule type="expression" priority="97" id="{09DB85F0-0E75-4EF7-8F66-8121284C3901}">
            <xm:f>AND($K28=LISTAS!$D$157,$E28&lt;&gt;LISTAS!$C$157)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98" id="{2914593F-977A-49BC-A4F6-9A7B64AA818D}">
            <xm:f>AND($K28=LISTAS!$D$152,$E28&lt;&gt;LISTAS!$C$152)</xm:f>
            <x14:dxf>
              <fill>
                <patternFill>
                  <bgColor rgb="FFFF0000"/>
                </patternFill>
              </fill>
            </x14:dxf>
          </x14:cfRule>
          <x14:cfRule type="expression" priority="99" id="{249D8F75-EC2C-453B-9EB2-654D610DFE3F}">
            <xm:f>AND($K28=LISTAS!$D$148,$E28&lt;&gt;LISTAS!$C$148)</xm:f>
            <x14:dxf>
              <fill>
                <patternFill>
                  <bgColor rgb="FFFF0000"/>
                </patternFill>
              </fill>
            </x14:dxf>
          </x14:cfRule>
          <x14:cfRule type="expression" priority="100" id="{3DBA0A35-93DF-4E55-A491-8F314837FEA7}">
            <xm:f>AND($K28=LISTAS!$D$142,$E28&lt;&gt;LISTAS!$C$142)</xm:f>
            <x14:dxf>
              <fill>
                <patternFill>
                  <bgColor rgb="FFFF0000"/>
                </patternFill>
              </fill>
            </x14:dxf>
          </x14:cfRule>
          <x14:cfRule type="expression" priority="101" id="{6311E51F-8266-4587-BEB8-5CA244C052F8}">
            <xm:f>AND($K28=LISTAS!$D$138,$E28&lt;&gt;LISTAS!$C$138)</xm:f>
            <x14:dxf>
              <fill>
                <patternFill>
                  <bgColor rgb="FFFF0000"/>
                </patternFill>
              </fill>
            </x14:dxf>
          </x14:cfRule>
          <x14:cfRule type="expression" priority="102" id="{B6AFAF63-FF19-4F7B-B9D8-81612EED683F}">
            <xm:f>AND($K28=LISTAS!$D$128,$E28&lt;&gt;LISTAS!$C$128)</xm:f>
            <x14:dxf>
              <fill>
                <patternFill>
                  <bgColor rgb="FFFF0000"/>
                </patternFill>
              </fill>
            </x14:dxf>
          </x14:cfRule>
          <x14:cfRule type="expression" priority="103" id="{EDC1BB32-C980-48CA-A08E-64AA1450B2BF}">
            <xm:f>AND($K28=LISTAS!$D$123,$E28&lt;&gt;LISTAS!$C$123)</xm:f>
            <x14:dxf>
              <fill>
                <patternFill>
                  <bgColor rgb="FFFF0000"/>
                </patternFill>
              </fill>
            </x14:dxf>
          </x14:cfRule>
          <x14:cfRule type="expression" priority="104" id="{BB87312F-FC63-4669-ACCA-03652A8B3EE6}">
            <xm:f>AND($K28=LISTAS!$D$117,$E28&lt;&gt;LISTAS!$C$117)</xm:f>
            <x14:dxf>
              <fill>
                <patternFill>
                  <bgColor rgb="FFFF0000"/>
                </patternFill>
              </fill>
            </x14:dxf>
          </x14:cfRule>
          <x14:cfRule type="expression" priority="105" id="{C03C3CD2-B0E9-4075-89C0-708B6E039B71}">
            <xm:f>AND($K28=LISTAS!$D$113,$E28&lt;&gt;LISTAS!$C$113)</xm:f>
            <x14:dxf>
              <fill>
                <patternFill>
                  <bgColor rgb="FFFF0000"/>
                </patternFill>
              </fill>
            </x14:dxf>
          </x14:cfRule>
          <x14:cfRule type="expression" priority="333" id="{F109A122-ED86-470B-B3AD-5FECBC80718B}">
            <xm:f>AND($K28=LISTAS!$D$105,$E28&lt;&gt;LISTAS!$C$105)</xm:f>
            <x14:dxf>
              <fill>
                <patternFill>
                  <bgColor rgb="FFFF0000"/>
                </patternFill>
              </fill>
            </x14:dxf>
          </x14:cfRule>
          <xm:sqref>K28:O42 K66:O75</xm:sqref>
        </x14:conditionalFormatting>
        <x14:conditionalFormatting xmlns:xm="http://schemas.microsoft.com/office/excel/2006/main">
          <x14:cfRule type="expression" priority="13" id="{6902A9F0-9C31-45B0-A2CF-AC322F2F393E}">
            <xm:f>AND($P28=LISTAS!$E$167,$K28&lt;&gt;LISTAS!$D$167)</xm:f>
            <x14:dxf>
              <fill>
                <patternFill>
                  <bgColor rgb="FFFF0000"/>
                </patternFill>
              </fill>
            </x14:dxf>
          </x14:cfRule>
          <x14:cfRule type="expression" priority="14" id="{66BF5041-A827-44D8-BB82-8A68918F85E2}">
            <xm:f>AND($P28=LISTAS!$E$165,$K28&lt;&gt;LISTAS!$D$165)</xm:f>
            <x14:dxf>
              <fill>
                <patternFill>
                  <bgColor rgb="FFFF0000"/>
                </patternFill>
              </fill>
            </x14:dxf>
          </x14:cfRule>
          <x14:cfRule type="expression" priority="15" id="{D4DC20C5-0A8D-455A-BFBB-8AEEAEDB34E6}">
            <xm:f>AND(OR($P28=LISTAS!$E$155,$P28=LISTAS!$E$156),$K28&lt;&gt;LISTAS!$D$155)</xm:f>
            <x14:dxf>
              <fill>
                <patternFill>
                  <bgColor rgb="FFFF0000"/>
                </patternFill>
              </fill>
            </x14:dxf>
          </x14:cfRule>
          <x14:cfRule type="expression" priority="16" id="{BA0F3729-34E2-4399-AD6B-3DD73753C00F}">
            <xm:f>AND(OR($P28=LISTAS!$E$152,$P28=LISTAS!$E$153,$P28=LISTAS!$E$154),$K28&lt;&gt;LISTAS!$D$152)</xm:f>
            <x14:dxf>
              <fill>
                <patternFill>
                  <bgColor rgb="FFFF0000"/>
                </patternFill>
              </fill>
            </x14:dxf>
          </x14:cfRule>
          <x14:cfRule type="expression" priority="17" id="{DBC51368-8362-4FFE-9949-7C0874FFBEED}">
            <xm:f>AND(OR($P28=LISTAS!$E$150,$P28=LISTAS!$E$151),$K28&lt;&gt;LISTAS!$D$150)</xm:f>
            <x14:dxf>
              <fill>
                <patternFill>
                  <bgColor rgb="FFFF0000"/>
                </patternFill>
              </fill>
            </x14:dxf>
          </x14:cfRule>
          <x14:cfRule type="expression" priority="18" id="{A89D689F-4FF1-407E-BD9F-8B657AF8BE53}">
            <xm:f>AND(OR($P28=LISTAS!$E$148,$P28=LISTAS!$E$149),$K28&lt;&gt;LISTAS!$D$148)</xm:f>
            <x14:dxf>
              <fill>
                <patternFill>
                  <bgColor rgb="FFFF0000"/>
                </patternFill>
              </fill>
            </x14:dxf>
          </x14:cfRule>
          <x14:cfRule type="expression" priority="19" id="{2F80A694-9C74-461C-ACAC-4CA54D9E6E5A}">
            <xm:f>AND(OR($P28=LISTAS!$E$146,$P28=LISTAS!$E$147),$K28&lt;&gt;LISTAS!$D$146)</xm:f>
            <x14:dxf>
              <fill>
                <patternFill>
                  <bgColor rgb="FFFF0000"/>
                </patternFill>
              </fill>
            </x14:dxf>
          </x14:cfRule>
          <x14:cfRule type="expression" priority="20" id="{0FA12AFD-5A57-40C6-A52B-5326FE749DF6}">
            <xm:f>AND(OR($P28=LISTAS!$E$144,$P28=LISTAS!$E$145),$K28&lt;&gt;LISTAS!$D$144)</xm:f>
            <x14:dxf>
              <fill>
                <patternFill>
                  <bgColor rgb="FFFF0000"/>
                </patternFill>
              </fill>
            </x14:dxf>
          </x14:cfRule>
          <x14:cfRule type="expression" priority="21" id="{091AFD27-8488-4119-8F86-904EC0EE01E3}">
            <xm:f>AND(OR($P28=LISTAS!$E$142,$P28=LISTAS!$E$143),$K28&lt;&gt;LISTAS!$D$142)</xm:f>
            <x14:dxf>
              <fill>
                <patternFill>
                  <bgColor rgb="FFFF0000"/>
                </patternFill>
              </fill>
            </x14:dxf>
          </x14:cfRule>
          <x14:cfRule type="expression" priority="22" id="{63F1F346-3665-4F27-BE00-2BD6911B1209}">
            <xm:f>AND(OR($P28=LISTAS!$E$140,$P28=LISTAS!$E$141),$K28&lt;&gt;LISTAS!$D$140)</xm:f>
            <x14:dxf>
              <fill>
                <patternFill>
                  <bgColor rgb="FFFF0000"/>
                </patternFill>
              </fill>
            </x14:dxf>
          </x14:cfRule>
          <x14:cfRule type="expression" priority="23" id="{A0EA190C-401D-42DB-B8B7-933590945FB4}">
            <xm:f>AND(OR($P28=LISTAS!$E$138,$P28=LISTAS!$E$139),$K28&lt;&gt;LISTAS!$D$138)</xm:f>
            <x14:dxf>
              <fill>
                <patternFill>
                  <bgColor rgb="FFFF0000"/>
                </patternFill>
              </fill>
            </x14:dxf>
          </x14:cfRule>
          <x14:cfRule type="expression" priority="24" id="{5FF38C75-9A60-46B6-AA18-6B98155CBBB9}">
            <xm:f>AND(OR($P28=LISTAS!$E$135,$P28=LISTAS!$E$136,$P28=LISTAS!$E137),$K28&lt;&gt;LISTAS!$D$135)</xm:f>
            <x14:dxf>
              <fill>
                <patternFill>
                  <bgColor rgb="FFFF0000"/>
                </patternFill>
              </fill>
            </x14:dxf>
          </x14:cfRule>
          <x14:cfRule type="expression" priority="25" id="{311B0654-EE84-42D1-80BA-A6511421B9C4}">
            <xm:f>AND(OR($P28=LISTAS!$E$133,$P28=LISTAS!$E$134),$K28&lt;&gt;LISTAS!$D$133)</xm:f>
            <x14:dxf>
              <fill>
                <patternFill>
                  <bgColor rgb="FFFF0000"/>
                </patternFill>
              </fill>
            </x14:dxf>
          </x14:cfRule>
          <x14:cfRule type="expression" priority="26" id="{B205E9FF-C477-4E30-BF42-68176ADAEC0D}">
            <xm:f>AND(OR($P28=LISTAS!$E$117,$P28=LISTAS!$E$118),$K28&lt;&gt;LISTAS!$D$117)</xm:f>
            <x14:dxf>
              <fill>
                <patternFill>
                  <bgColor rgb="FFFF0000"/>
                </patternFill>
              </fill>
            </x14:dxf>
          </x14:cfRule>
          <x14:cfRule type="expression" priority="27" id="{00AAECE7-5920-41F4-B5AF-474B3156DEF5}">
            <xm:f>AND(OR($P28=LISTAS!$E$115,$P28=LISTAS!$E$116),$K28&lt;&gt;LISTAS!$D$115)</xm:f>
            <x14:dxf>
              <fill>
                <patternFill>
                  <bgColor rgb="FFFF0000"/>
                </patternFill>
              </fill>
            </x14:dxf>
          </x14:cfRule>
          <x14:cfRule type="expression" priority="28" id="{8CE0F8FA-92CF-46A3-9BD3-FF93A17FB40E}">
            <xm:f>AND(OR($P28=LISTAS!$E$109,$P28=LISTAS!$E$110),$K28&lt;&gt;LISTAS!$D$109)</xm:f>
            <x14:dxf>
              <fill>
                <patternFill>
                  <bgColor rgb="FFFF0000"/>
                </patternFill>
              </fill>
            </x14:dxf>
          </x14:cfRule>
          <x14:cfRule type="expression" priority="29" id="{E7E50B28-D868-4A0E-9E15-A47BEA8DD217}">
            <xm:f>AND($P28=LISTAS!$E$160,$K28&lt;&gt;LISTAS!$D$160,$K28&lt;&gt;LISTAS!$D$164,$K28&lt;&gt;LISTAS!$D$166)</xm:f>
            <x14:dxf>
              <fill>
                <patternFill>
                  <bgColor rgb="FFFF0000"/>
                </patternFill>
              </fill>
            </x14:dxf>
          </x14:cfRule>
          <x14:cfRule type="expression" priority="30" id="{D933ECBF-4DD0-4098-9FB8-4F3A85563A01}">
            <xm:f>AND($P28=LISTAS!$E$159,$K28&lt;&gt;LISTAS!$D$159,$K28&lt;&gt;LISTAS!$D$163)</xm:f>
            <x14:dxf>
              <fill>
                <patternFill>
                  <bgColor rgb="FFFF0000"/>
                </patternFill>
              </fill>
            </x14:dxf>
          </x14:cfRule>
          <x14:cfRule type="expression" priority="31" id="{25B9437F-F1F0-4397-BD8B-28E879E639B4}">
            <xm:f>AND($P28=LISTAS!$E$121,$K28&lt;&gt;LISTAS!$D$121,$K28&lt;&gt;LISTAS!$D$128)</xm:f>
            <x14:dxf>
              <fill>
                <patternFill>
                  <bgColor rgb="FFFF0000"/>
                </patternFill>
              </fill>
            </x14:dxf>
          </x14:cfRule>
          <x14:cfRule type="expression" priority="32" id="{4A21F666-8390-491E-85AF-C7C551ACFF35}">
            <xm:f>AND($P28=LISTAS!$E$114,$K28&lt;&gt;LISTAS!$D$114,$K28&lt;&gt;LISTAS!$D$122,$K28&lt;&gt;LISTAS!$D$124,$K28&lt;&gt;LISTAS!$D$131)</xm:f>
            <x14:dxf>
              <fill>
                <patternFill>
                  <bgColor rgb="FFFF0000"/>
                </patternFill>
              </fill>
            </x14:dxf>
          </x14:cfRule>
          <x14:cfRule type="expression" priority="33" id="{8BA88D3B-B695-4B21-BA4F-406EF926CD7A}">
            <xm:f>AND($P28=LISTAS!$E$112,$K28&lt;&gt;LISTAS!$D$112,$K28&lt;&gt;LISTAS!$D$120,$K28&lt;&gt;LISTAS!$D$157)</xm:f>
            <x14:dxf>
              <fill>
                <patternFill>
                  <bgColor rgb="FFFF0000"/>
                </patternFill>
              </fill>
            </x14:dxf>
          </x14:cfRule>
          <x14:cfRule type="expression" priority="34" id="{DCE20A30-52D3-470E-9338-80876A1BA668}">
            <xm:f>AND($P28=LISTAS!$E$111,$K28&lt;&gt;LISTAS!$D$111,$K28&lt;&gt;LISTAS!$D$119,$K28&lt;&gt;LISTAS!$D$126,$K28&lt;&gt;LISTAS!$D$129,$K28&lt;&gt;LISTAS!$D$161)</xm:f>
            <x14:dxf>
              <fill>
                <patternFill>
                  <bgColor rgb="FFFF0000"/>
                </patternFill>
              </fill>
            </x14:dxf>
          </x14:cfRule>
          <x14:cfRule type="expression" priority="35" id="{CB687F4D-98A1-4F06-BB23-28D4FAF39351}">
            <xm:f>AND($P28=LISTAS!$E$107,$K28&lt;&gt;LISTAS!$D$107,$K28&lt;&gt;LISTAS!$D$125,$K28&lt;&gt;LISTAS!$D$127,$K28&lt;&gt;LISTAS!$D$158,$K28&lt;&gt;LISTAS!$D$162)</xm:f>
            <x14:dxf>
              <fill>
                <patternFill>
                  <bgColor rgb="FFFF0000"/>
                </patternFill>
              </fill>
            </x14:dxf>
          </x14:cfRule>
          <x14:cfRule type="expression" priority="36" id="{49ECB735-C319-403B-8D9E-B9CCBC7FA2BE}">
            <xm:f>AND($P28=LISTAS!$E$106,$K28&lt;&gt;LISTAS!$D$106,$K28&lt;&gt;LISTAS!$D$123,$K28&lt;&gt;LISTAS!$D$132)</xm:f>
            <x14:dxf>
              <fill>
                <patternFill>
                  <bgColor rgb="FFFF0000"/>
                </patternFill>
              </fill>
            </x14:dxf>
          </x14:cfRule>
          <x14:cfRule type="expression" priority="43" id="{B2D0CF51-9615-467F-8854-0EA41C3DDD88}">
            <xm:f>AND($P28=LISTAS!$E$105,$K28&lt;&gt;LISTAS!$D$105,$K28&lt;&gt;LISTAS!$D$108,$K28&lt;&gt;LISTAS!$D$113,$K28&lt;&gt;LISTAS!$D$130)</xm:f>
            <x14:dxf>
              <fill>
                <patternFill>
                  <bgColor rgb="FFFF0000"/>
                </patternFill>
              </fill>
            </x14:dxf>
          </x14:cfRule>
          <xm:sqref>P28:T42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F0C57FD-E876-4557-AFA0-9F146EFB5F5A}">
          <x14:formula1>
            <xm:f>LISTAS!$B$14:$C$14</xm:f>
          </x14:formula1>
          <xm:sqref>H9:I9</xm:sqref>
        </x14:dataValidation>
        <x14:dataValidation type="list" allowBlank="1" showInputMessage="1" showErrorMessage="1" xr:uid="{DD83410B-A119-4C59-9989-3F1D96C5BA1E}">
          <x14:formula1>
            <xm:f>IF($H$9="Funcionamiento","N.A.",INDIRECT(LISTAS!$K$26))</xm:f>
          </x14:formula1>
          <xm:sqref>E28:J42 E66:J75</xm:sqref>
        </x14:dataValidation>
        <x14:dataValidation type="list" allowBlank="1" showInputMessage="1" showErrorMessage="1" xr:uid="{AC9CD157-4488-4A19-87C8-CA038AA313EC}">
          <x14:formula1>
            <xm:f>LISTAS!$L$2:$L$3</xm:f>
          </x14:formula1>
          <xm:sqref>AW28:AZ42 AS50:AV59</xm:sqref>
        </x14:dataValidation>
        <x14:dataValidation type="list" allowBlank="1" showInputMessage="1" showErrorMessage="1" xr:uid="{D2FBFB97-7116-4254-A3D9-EF0CFA2216A6}">
          <x14:formula1>
            <xm:f>LISTAS!$J$2:$J$7</xm:f>
          </x14:formula1>
          <xm:sqref>AT66:AV75 AA50:AC59</xm:sqref>
        </x14:dataValidation>
        <x14:dataValidation type="list" allowBlank="1" showInputMessage="1" showErrorMessage="1" xr:uid="{F407C846-2980-4EE4-A14E-3B92C6A0717D}">
          <x14:formula1>
            <xm:f xml:space="preserve"> IF($H$9="Funcionamiento","N.A.",INDIRECT(VLOOKUP($E28,LISTAS!$C$105:$I$168,5,0)))</xm:f>
          </x14:formula1>
          <xm:sqref>K28:O42 K66:O75</xm:sqref>
        </x14:dataValidation>
        <x14:dataValidation type="list" allowBlank="1" showInputMessage="1" showErrorMessage="1" xr:uid="{ACE631BA-2D06-4822-B0EE-91E8CCF46BB2}">
          <x14:formula1>
            <xm:f xml:space="preserve"> IF($H$9="Funcionamiento","N.A.",INDIRECT(VLOOKUP($K28,LISTAS!$D$105:$I$168,5,0)))</xm:f>
          </x14:formula1>
          <xm:sqref>P28:T42 P66:T75</xm:sqref>
        </x14:dataValidation>
        <x14:dataValidation type="list" allowBlank="1" showInputMessage="1" showErrorMessage="1" xr:uid="{EC0D6602-3488-4695-821A-66A40F3B8C63}">
          <x14:formula1>
            <xm:f>INDIRECT(LISTAS!$D$15)</xm:f>
          </x14:formula1>
          <xm:sqref>H11:M11</xm:sqref>
        </x14:dataValidation>
        <x14:dataValidation type="list" allowBlank="1" showInputMessage="1" showErrorMessage="1" xr:uid="{A5F3349E-684F-46CD-B4B9-E580D4A06041}">
          <x14:formula1>
            <xm:f>LISTAS!$N$3:$N$15</xm:f>
          </x14:formula1>
          <xm:sqref>AA66:AC75 G50:I59</xm:sqref>
        </x14:dataValidation>
        <x14:dataValidation type="list" allowBlank="1" showInputMessage="1" showErrorMessage="1" xr:uid="{B5AF9E0C-1BE8-49AE-8B58-D6FA272F3868}">
          <x14:formula1>
            <xm:f xml:space="preserve"> INDIRECT(VLOOKUP($H$11,LISTAS!$B$2:$G$11,6,0))</xm:f>
          </x14:formula1>
          <xm:sqref>AH28:AJ42 AW66:AY75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 filterMode="1"/>
  <dimension ref="A1:N233"/>
  <sheetViews>
    <sheetView zoomScale="70" zoomScaleNormal="70" workbookViewId="0">
      <selection activeCell="G15" sqref="G15"/>
    </sheetView>
  </sheetViews>
  <sheetFormatPr baseColWidth="10" defaultColWidth="10.85546875" defaultRowHeight="12.75" x14ac:dyDescent="0.25"/>
  <cols>
    <col min="1" max="1" width="67.28515625" style="8" customWidth="1"/>
    <col min="2" max="2" width="62.42578125" style="8" customWidth="1"/>
    <col min="3" max="3" width="55.28515625" style="8" customWidth="1"/>
    <col min="4" max="4" width="50" style="8" customWidth="1"/>
    <col min="5" max="5" width="49" style="8" customWidth="1"/>
    <col min="6" max="7" width="46.85546875" style="8" bestFit="1" customWidth="1"/>
    <col min="8" max="8" width="45.140625" style="8" bestFit="1" customWidth="1"/>
    <col min="9" max="9" width="46.28515625" style="8" customWidth="1"/>
    <col min="10" max="10" width="55" style="8" bestFit="1" customWidth="1"/>
    <col min="11" max="11" width="35.85546875" style="8" customWidth="1"/>
    <col min="12" max="12" width="16.42578125" style="8" customWidth="1"/>
    <col min="13" max="13" width="19.5703125" style="8" customWidth="1"/>
    <col min="14" max="14" width="46.5703125" style="8" customWidth="1"/>
    <col min="15" max="61" width="14" style="8" customWidth="1"/>
    <col min="62" max="16384" width="10.85546875" style="8"/>
  </cols>
  <sheetData>
    <row r="1" spans="1:14" s="9" customFormat="1" x14ac:dyDescent="0.25">
      <c r="B1" s="14" t="s">
        <v>112</v>
      </c>
      <c r="C1" s="14" t="s">
        <v>203</v>
      </c>
      <c r="D1" s="14" t="s">
        <v>111</v>
      </c>
      <c r="E1" s="11" t="s">
        <v>113</v>
      </c>
      <c r="F1" s="11" t="s">
        <v>114</v>
      </c>
      <c r="G1" s="18"/>
    </row>
    <row r="2" spans="1:14" s="9" customFormat="1" ht="18.600000000000001" customHeight="1" x14ac:dyDescent="0.25">
      <c r="B2" s="146" t="s">
        <v>11</v>
      </c>
      <c r="C2" s="105" t="s">
        <v>264</v>
      </c>
      <c r="D2" s="146" t="s">
        <v>183</v>
      </c>
      <c r="E2" s="13" t="s">
        <v>194</v>
      </c>
      <c r="F2" s="16">
        <v>1500000000</v>
      </c>
      <c r="G2" s="16" t="s">
        <v>374</v>
      </c>
      <c r="H2" s="9" t="s">
        <v>236</v>
      </c>
      <c r="I2" s="9" t="s">
        <v>365</v>
      </c>
      <c r="J2" s="9" t="s">
        <v>238</v>
      </c>
      <c r="K2" s="27" t="s">
        <v>104</v>
      </c>
      <c r="L2" s="12" t="s">
        <v>242</v>
      </c>
      <c r="M2" s="144" t="s">
        <v>375</v>
      </c>
      <c r="N2" s="11" t="s">
        <v>532</v>
      </c>
    </row>
    <row r="3" spans="1:14" s="9" customFormat="1" ht="18.600000000000001" customHeight="1" x14ac:dyDescent="0.25">
      <c r="B3" s="146" t="s">
        <v>12</v>
      </c>
      <c r="C3" s="146" t="s">
        <v>184</v>
      </c>
      <c r="D3" s="146" t="s">
        <v>185</v>
      </c>
      <c r="E3" s="13" t="s">
        <v>195</v>
      </c>
      <c r="F3" s="16">
        <v>5840214519</v>
      </c>
      <c r="G3" s="16" t="s">
        <v>374</v>
      </c>
      <c r="H3" s="9" t="s">
        <v>90</v>
      </c>
      <c r="I3" s="9" t="s">
        <v>237</v>
      </c>
      <c r="J3" s="9" t="s">
        <v>93</v>
      </c>
      <c r="K3" s="27" t="s">
        <v>105</v>
      </c>
      <c r="L3" s="12" t="s">
        <v>106</v>
      </c>
      <c r="M3" s="143" t="str">
        <f>IF(OR(FORMATO!H11=LISTAS!B2,FORMATO!H11=LISTAS!B3,FORMATO!H11=LISTAS!B4,FORMATO!H11=LISTAS!B5,FORMATO!H11=LISTAS!B6,FORMATO!H11=LISTAS!B7,FORMATO!H11=LISTAS!B8,FORMATO!H11=LISTAS!B9,FORMATO!H11=LISTAS!B10),"Recurso_20",IF(FORMATO!H11=B11,"Recurso_20y21","n.a."))</f>
        <v>Recurso_20</v>
      </c>
      <c r="N3" t="s">
        <v>533</v>
      </c>
    </row>
    <row r="4" spans="1:14" s="9" customFormat="1" ht="18.600000000000001" customHeight="1" x14ac:dyDescent="0.25">
      <c r="B4" s="146" t="s">
        <v>13</v>
      </c>
      <c r="C4" s="146" t="s">
        <v>186</v>
      </c>
      <c r="D4" s="146" t="s">
        <v>187</v>
      </c>
      <c r="E4" s="13" t="s">
        <v>196</v>
      </c>
      <c r="F4" s="16">
        <v>2800000000</v>
      </c>
      <c r="G4" s="16" t="s">
        <v>374</v>
      </c>
      <c r="H4" s="9" t="s">
        <v>92</v>
      </c>
      <c r="J4" s="9" t="s">
        <v>95</v>
      </c>
      <c r="K4" s="27" t="s">
        <v>104</v>
      </c>
      <c r="L4" s="12" t="s">
        <v>107</v>
      </c>
      <c r="N4" t="s">
        <v>534</v>
      </c>
    </row>
    <row r="5" spans="1:14" s="9" customFormat="1" ht="18.600000000000001" customHeight="1" x14ac:dyDescent="0.25">
      <c r="B5" s="146" t="s">
        <v>10</v>
      </c>
      <c r="C5" s="146" t="s">
        <v>265</v>
      </c>
      <c r="D5" s="146" t="s">
        <v>188</v>
      </c>
      <c r="E5" s="13" t="s">
        <v>197</v>
      </c>
      <c r="F5" s="16">
        <v>4037375584</v>
      </c>
      <c r="G5" s="16" t="s">
        <v>374</v>
      </c>
      <c r="H5" s="9" t="s">
        <v>94</v>
      </c>
      <c r="J5" s="9" t="s">
        <v>88</v>
      </c>
      <c r="L5" s="9" t="s">
        <v>107</v>
      </c>
      <c r="N5" t="s">
        <v>535</v>
      </c>
    </row>
    <row r="6" spans="1:14" s="9" customFormat="1" ht="18.600000000000001" customHeight="1" x14ac:dyDescent="0.25">
      <c r="B6" s="146" t="s">
        <v>14</v>
      </c>
      <c r="C6" s="146" t="s">
        <v>189</v>
      </c>
      <c r="D6" s="146" t="s">
        <v>190</v>
      </c>
      <c r="E6" s="13" t="s">
        <v>198</v>
      </c>
      <c r="F6" s="16">
        <v>2000000000</v>
      </c>
      <c r="G6" s="16" t="s">
        <v>374</v>
      </c>
      <c r="H6" s="9" t="s">
        <v>96</v>
      </c>
      <c r="J6" s="9" t="s">
        <v>89</v>
      </c>
      <c r="L6" s="9" t="s">
        <v>108</v>
      </c>
      <c r="N6" t="s">
        <v>536</v>
      </c>
    </row>
    <row r="7" spans="1:14" s="9" customFormat="1" ht="18.600000000000001" customHeight="1" x14ac:dyDescent="0.25">
      <c r="B7" s="146" t="s">
        <v>262</v>
      </c>
      <c r="C7" s="146" t="s">
        <v>191</v>
      </c>
      <c r="D7" s="146" t="s">
        <v>115</v>
      </c>
      <c r="E7" s="13" t="s">
        <v>177</v>
      </c>
      <c r="F7" s="16">
        <v>3896327879</v>
      </c>
      <c r="G7" s="16" t="s">
        <v>374</v>
      </c>
      <c r="H7" s="9" t="s">
        <v>97</v>
      </c>
      <c r="J7" s="9" t="s">
        <v>91</v>
      </c>
      <c r="L7" s="9" t="s">
        <v>109</v>
      </c>
      <c r="N7" t="s">
        <v>537</v>
      </c>
    </row>
    <row r="8" spans="1:14" s="9" customFormat="1" ht="18.600000000000001" customHeight="1" x14ac:dyDescent="0.25">
      <c r="B8" s="146" t="s">
        <v>9</v>
      </c>
      <c r="C8" s="146" t="s">
        <v>192</v>
      </c>
      <c r="D8" s="146" t="s">
        <v>116</v>
      </c>
      <c r="E8" s="13" t="s">
        <v>178</v>
      </c>
      <c r="F8" s="19">
        <v>841103990</v>
      </c>
      <c r="G8" s="16" t="s">
        <v>374</v>
      </c>
      <c r="H8" s="9" t="s">
        <v>98</v>
      </c>
      <c r="J8" s="9" t="s">
        <v>239</v>
      </c>
      <c r="L8" s="9" t="s">
        <v>110</v>
      </c>
      <c r="N8" t="s">
        <v>538</v>
      </c>
    </row>
    <row r="9" spans="1:14" s="9" customFormat="1" ht="18.600000000000001" customHeight="1" x14ac:dyDescent="0.25">
      <c r="B9" s="146" t="s">
        <v>199</v>
      </c>
      <c r="C9" s="146" t="s">
        <v>192</v>
      </c>
      <c r="D9" s="146" t="s">
        <v>116</v>
      </c>
      <c r="E9" s="13" t="s">
        <v>178</v>
      </c>
      <c r="F9" s="19">
        <v>1430809299</v>
      </c>
      <c r="G9" s="16" t="s">
        <v>374</v>
      </c>
      <c r="H9" s="9" t="s">
        <v>99</v>
      </c>
      <c r="N9" t="s">
        <v>539</v>
      </c>
    </row>
    <row r="10" spans="1:14" s="9" customFormat="1" ht="18.600000000000001" customHeight="1" x14ac:dyDescent="0.25">
      <c r="B10" s="146" t="s">
        <v>200</v>
      </c>
      <c r="C10" s="146" t="s">
        <v>193</v>
      </c>
      <c r="D10" s="146" t="s">
        <v>117</v>
      </c>
      <c r="E10" s="13" t="s">
        <v>179</v>
      </c>
      <c r="F10" s="16">
        <v>3500000000</v>
      </c>
      <c r="G10" s="16" t="s">
        <v>374</v>
      </c>
      <c r="H10" s="9" t="s">
        <v>100</v>
      </c>
      <c r="N10" t="s">
        <v>540</v>
      </c>
    </row>
    <row r="11" spans="1:14" s="9" customFormat="1" ht="18.600000000000001" customHeight="1" x14ac:dyDescent="0.25">
      <c r="B11" s="150" t="s">
        <v>263</v>
      </c>
      <c r="C11" s="150" t="s">
        <v>383</v>
      </c>
      <c r="D11" s="150" t="s">
        <v>384</v>
      </c>
      <c r="E11" s="143" t="s">
        <v>385</v>
      </c>
      <c r="F11" s="16">
        <v>2200000000</v>
      </c>
      <c r="G11" s="16" t="s">
        <v>376</v>
      </c>
      <c r="H11" s="9" t="s">
        <v>101</v>
      </c>
      <c r="N11" t="s">
        <v>541</v>
      </c>
    </row>
    <row r="12" spans="1:14" s="9" customFormat="1" ht="15" x14ac:dyDescent="0.25">
      <c r="C12" s="15"/>
      <c r="D12" s="15"/>
      <c r="E12" s="13"/>
      <c r="F12" s="16"/>
      <c r="G12" s="16"/>
      <c r="H12" s="9" t="s">
        <v>102</v>
      </c>
      <c r="N12" t="s">
        <v>542</v>
      </c>
    </row>
    <row r="13" spans="1:14" s="9" customFormat="1" ht="15" x14ac:dyDescent="0.25">
      <c r="C13" s="15"/>
      <c r="D13" s="15"/>
      <c r="E13" s="13"/>
      <c r="F13" s="16"/>
      <c r="G13" s="16"/>
      <c r="H13" s="9" t="s">
        <v>103</v>
      </c>
      <c r="N13" t="s">
        <v>543</v>
      </c>
    </row>
    <row r="14" spans="1:14" s="9" customFormat="1" ht="15" x14ac:dyDescent="0.25">
      <c r="B14" s="137" t="s">
        <v>202</v>
      </c>
      <c r="C14" s="138" t="s">
        <v>201</v>
      </c>
      <c r="D14" s="15"/>
      <c r="E14" s="13">
        <v>2024</v>
      </c>
      <c r="F14" s="16"/>
      <c r="G14" s="16"/>
      <c r="N14" t="s">
        <v>544</v>
      </c>
    </row>
    <row r="15" spans="1:14" s="9" customFormat="1" ht="15" x14ac:dyDescent="0.25">
      <c r="A15" s="15" t="s">
        <v>378</v>
      </c>
      <c r="B15" s="15" t="s">
        <v>9</v>
      </c>
      <c r="C15" s="15" t="s">
        <v>11</v>
      </c>
      <c r="D15" s="15" t="str">
        <f>FORMATO!H9</f>
        <v>Inversión</v>
      </c>
      <c r="E15" s="13">
        <v>2025</v>
      </c>
      <c r="F15" s="16"/>
      <c r="G15" s="16"/>
      <c r="N15" t="s">
        <v>545</v>
      </c>
    </row>
    <row r="16" spans="1:14" s="9" customFormat="1" x14ac:dyDescent="0.25">
      <c r="B16" s="15" t="s">
        <v>10</v>
      </c>
      <c r="C16" s="15" t="s">
        <v>12</v>
      </c>
      <c r="D16" s="15"/>
      <c r="E16" s="13">
        <v>2026</v>
      </c>
      <c r="F16" s="16"/>
      <c r="G16" s="16"/>
    </row>
    <row r="17" spans="1:11" s="9" customFormat="1" x14ac:dyDescent="0.25">
      <c r="B17" s="15"/>
      <c r="C17" s="15" t="s">
        <v>13</v>
      </c>
      <c r="D17" s="15"/>
      <c r="E17" s="13">
        <v>2027</v>
      </c>
      <c r="F17" s="16"/>
      <c r="G17" s="16"/>
    </row>
    <row r="18" spans="1:11" s="9" customFormat="1" x14ac:dyDescent="0.25">
      <c r="C18" s="140" t="s">
        <v>10</v>
      </c>
      <c r="D18" s="15"/>
      <c r="E18" s="13"/>
      <c r="F18" s="16"/>
      <c r="G18" s="16"/>
    </row>
    <row r="19" spans="1:11" s="9" customFormat="1" x14ac:dyDescent="0.25">
      <c r="B19" s="15"/>
      <c r="C19" s="15" t="s">
        <v>14</v>
      </c>
      <c r="D19" s="15"/>
      <c r="E19" s="13"/>
      <c r="F19" s="16"/>
      <c r="G19" s="16"/>
    </row>
    <row r="20" spans="1:11" s="9" customFormat="1" x14ac:dyDescent="0.25">
      <c r="B20" s="15"/>
      <c r="C20" s="15" t="s">
        <v>262</v>
      </c>
      <c r="D20" s="15"/>
      <c r="E20" s="13"/>
      <c r="F20" s="16"/>
      <c r="G20" s="16"/>
    </row>
    <row r="21" spans="1:11" s="9" customFormat="1" x14ac:dyDescent="0.25">
      <c r="C21" s="15" t="s">
        <v>9</v>
      </c>
      <c r="D21" s="15"/>
      <c r="E21" s="13"/>
      <c r="F21" s="16"/>
      <c r="G21" s="16"/>
    </row>
    <row r="22" spans="1:11" s="9" customFormat="1" x14ac:dyDescent="0.25">
      <c r="C22" s="15" t="s">
        <v>199</v>
      </c>
      <c r="D22" s="15"/>
      <c r="E22" s="13"/>
      <c r="F22" s="16"/>
      <c r="G22" s="16"/>
    </row>
    <row r="23" spans="1:11" s="9" customFormat="1" x14ac:dyDescent="0.25">
      <c r="C23" s="9" t="s">
        <v>200</v>
      </c>
      <c r="D23" s="21"/>
      <c r="E23" s="21"/>
      <c r="F23" s="20"/>
      <c r="G23" s="20"/>
    </row>
    <row r="24" spans="1:11" s="9" customFormat="1" x14ac:dyDescent="0.25">
      <c r="C24" s="9" t="s">
        <v>263</v>
      </c>
      <c r="I24" s="17"/>
    </row>
    <row r="25" spans="1:11" ht="18.75" customHeight="1" x14ac:dyDescent="0.25">
      <c r="K25" s="110" t="s">
        <v>364</v>
      </c>
    </row>
    <row r="26" spans="1:11" ht="18.75" customHeight="1" x14ac:dyDescent="0.25">
      <c r="C26" s="10"/>
      <c r="D26" s="10"/>
      <c r="E26" s="10"/>
      <c r="F26" s="10"/>
      <c r="G26" s="10"/>
      <c r="H26" s="10"/>
      <c r="K26" s="145" t="str">
        <f>IF(FORMATO!H9="Funcionamiento","NA",VLOOKUP(FORMATO!H11,LISTAS!A28:H91,6,0))</f>
        <v>PROY_2</v>
      </c>
    </row>
    <row r="27" spans="1:11" x14ac:dyDescent="0.2">
      <c r="A27" s="8" t="s">
        <v>377</v>
      </c>
      <c r="B27" s="26" t="s">
        <v>118</v>
      </c>
      <c r="C27" s="8" t="s">
        <v>319</v>
      </c>
      <c r="D27" s="26" t="s">
        <v>81</v>
      </c>
      <c r="E27" s="22" t="s">
        <v>339</v>
      </c>
      <c r="F27" s="103" t="s">
        <v>294</v>
      </c>
      <c r="G27" s="104" t="s">
        <v>304</v>
      </c>
      <c r="H27" s="104" t="s">
        <v>295</v>
      </c>
      <c r="I27" s="23" t="s">
        <v>320</v>
      </c>
    </row>
    <row r="28" spans="1:11" ht="15" x14ac:dyDescent="0.25">
      <c r="A28" s="22" t="s">
        <v>10</v>
      </c>
      <c r="B28" s="22" t="s">
        <v>197</v>
      </c>
      <c r="C28" s="141" t="s">
        <v>204</v>
      </c>
      <c r="D28" t="s">
        <v>125</v>
      </c>
      <c r="E28" t="s">
        <v>205</v>
      </c>
      <c r="F28" s="107" t="s">
        <v>296</v>
      </c>
      <c r="G28" s="151" t="s">
        <v>126</v>
      </c>
      <c r="H28" s="160" t="s">
        <v>389</v>
      </c>
      <c r="I28" s="158" t="s">
        <v>127</v>
      </c>
      <c r="J28" s="8" t="s">
        <v>340</v>
      </c>
      <c r="K28" s="22" t="s">
        <v>266</v>
      </c>
    </row>
    <row r="29" spans="1:11" ht="15" x14ac:dyDescent="0.25">
      <c r="A29"/>
      <c r="B29"/>
      <c r="C29" s="106" t="s">
        <v>206</v>
      </c>
      <c r="D29" t="s">
        <v>390</v>
      </c>
      <c r="E29" t="s">
        <v>207</v>
      </c>
      <c r="F29" s="103"/>
      <c r="G29" s="23"/>
      <c r="H29" s="23"/>
      <c r="I29" s="158" t="s">
        <v>129</v>
      </c>
      <c r="J29" s="8" t="s">
        <v>341</v>
      </c>
      <c r="K29" s="22" t="s">
        <v>267</v>
      </c>
    </row>
    <row r="30" spans="1:11" ht="15" x14ac:dyDescent="0.25">
      <c r="A30"/>
      <c r="B30"/>
      <c r="C30" s="141" t="s">
        <v>208</v>
      </c>
      <c r="D30" t="s">
        <v>134</v>
      </c>
      <c r="E30" t="s">
        <v>209</v>
      </c>
      <c r="F30" s="103"/>
      <c r="G30" s="23"/>
      <c r="H30" s="23"/>
      <c r="I30" s="158" t="s">
        <v>391</v>
      </c>
      <c r="J30" s="8" t="s">
        <v>342</v>
      </c>
      <c r="K30" s="22" t="s">
        <v>268</v>
      </c>
    </row>
    <row r="31" spans="1:11" ht="15" x14ac:dyDescent="0.25">
      <c r="A31" s="15" t="s">
        <v>12</v>
      </c>
      <c r="B31" t="s">
        <v>195</v>
      </c>
      <c r="C31" s="141" t="s">
        <v>392</v>
      </c>
      <c r="D31" t="s">
        <v>210</v>
      </c>
      <c r="E31" t="s">
        <v>205</v>
      </c>
      <c r="F31" s="153" t="s">
        <v>297</v>
      </c>
      <c r="G31" s="151" t="s">
        <v>128</v>
      </c>
      <c r="H31" s="161" t="s">
        <v>393</v>
      </c>
      <c r="I31" s="158" t="s">
        <v>131</v>
      </c>
      <c r="J31" s="8" t="s">
        <v>343</v>
      </c>
      <c r="K31" s="22" t="s">
        <v>269</v>
      </c>
    </row>
    <row r="32" spans="1:11" ht="15" x14ac:dyDescent="0.25">
      <c r="A32" s="15"/>
      <c r="B32"/>
      <c r="C32" s="141" t="s">
        <v>394</v>
      </c>
      <c r="D32" t="s">
        <v>211</v>
      </c>
      <c r="E32" t="s">
        <v>212</v>
      </c>
      <c r="F32" s="103"/>
      <c r="G32" s="23"/>
      <c r="H32" s="23"/>
      <c r="I32" s="158" t="s">
        <v>133</v>
      </c>
      <c r="J32" s="8" t="s">
        <v>344</v>
      </c>
      <c r="K32" s="22" t="s">
        <v>270</v>
      </c>
    </row>
    <row r="33" spans="1:11" ht="15" x14ac:dyDescent="0.25">
      <c r="A33" s="15" t="s">
        <v>11</v>
      </c>
      <c r="B33" t="s">
        <v>194</v>
      </c>
      <c r="C33" s="141" t="s">
        <v>213</v>
      </c>
      <c r="D33" t="s">
        <v>214</v>
      </c>
      <c r="E33" t="s">
        <v>215</v>
      </c>
      <c r="F33" s="153" t="s">
        <v>298</v>
      </c>
      <c r="G33" s="23"/>
      <c r="H33" s="23"/>
      <c r="I33" s="158" t="s">
        <v>395</v>
      </c>
      <c r="J33" s="8" t="s">
        <v>345</v>
      </c>
      <c r="K33" s="22" t="s">
        <v>274</v>
      </c>
    </row>
    <row r="34" spans="1:11" ht="15" x14ac:dyDescent="0.25">
      <c r="A34" s="15"/>
      <c r="B34"/>
      <c r="C34" s="141" t="s">
        <v>396</v>
      </c>
      <c r="D34" t="s">
        <v>216</v>
      </c>
      <c r="E34" t="s">
        <v>217</v>
      </c>
      <c r="G34" s="151" t="s">
        <v>397</v>
      </c>
      <c r="H34" s="160" t="s">
        <v>398</v>
      </c>
      <c r="I34" s="158" t="s">
        <v>399</v>
      </c>
      <c r="J34" s="8" t="s">
        <v>346</v>
      </c>
      <c r="K34" s="22" t="s">
        <v>273</v>
      </c>
    </row>
    <row r="35" spans="1:11" ht="15" x14ac:dyDescent="0.25">
      <c r="A35" s="15" t="s">
        <v>13</v>
      </c>
      <c r="B35" t="s">
        <v>196</v>
      </c>
      <c r="C35" s="141" t="s">
        <v>400</v>
      </c>
      <c r="D35" t="s">
        <v>401</v>
      </c>
      <c r="E35" t="s">
        <v>218</v>
      </c>
      <c r="F35" s="153" t="s">
        <v>299</v>
      </c>
      <c r="G35" s="23"/>
      <c r="H35" s="23"/>
      <c r="I35" s="158" t="s">
        <v>402</v>
      </c>
      <c r="J35" s="8" t="s">
        <v>347</v>
      </c>
      <c r="K35" s="22" t="s">
        <v>403</v>
      </c>
    </row>
    <row r="36" spans="1:11" ht="15" x14ac:dyDescent="0.25">
      <c r="A36" s="15"/>
      <c r="B36"/>
      <c r="C36" s="141" t="s">
        <v>404</v>
      </c>
      <c r="D36" t="s">
        <v>405</v>
      </c>
      <c r="E36" t="s">
        <v>205</v>
      </c>
      <c r="F36" s="103"/>
      <c r="G36" s="151" t="s">
        <v>130</v>
      </c>
      <c r="H36" s="160" t="s">
        <v>406</v>
      </c>
      <c r="I36" s="158" t="s">
        <v>136</v>
      </c>
      <c r="J36" s="8" t="s">
        <v>348</v>
      </c>
      <c r="K36" s="22" t="s">
        <v>277</v>
      </c>
    </row>
    <row r="37" spans="1:11" ht="15" x14ac:dyDescent="0.25">
      <c r="A37" s="15" t="s">
        <v>14</v>
      </c>
      <c r="B37" t="s">
        <v>198</v>
      </c>
      <c r="C37" s="141" t="s">
        <v>407</v>
      </c>
      <c r="D37" t="s">
        <v>219</v>
      </c>
      <c r="E37" t="s">
        <v>220</v>
      </c>
      <c r="F37" s="107" t="s">
        <v>300</v>
      </c>
      <c r="G37" s="23"/>
      <c r="H37" s="23"/>
      <c r="I37" s="158" t="s">
        <v>138</v>
      </c>
      <c r="J37" s="8" t="s">
        <v>349</v>
      </c>
      <c r="K37" s="22" t="s">
        <v>278</v>
      </c>
    </row>
    <row r="38" spans="1:11" ht="15" x14ac:dyDescent="0.25">
      <c r="A38" s="15"/>
      <c r="B38"/>
      <c r="C38" s="141" t="s">
        <v>408</v>
      </c>
      <c r="D38" t="s">
        <v>409</v>
      </c>
      <c r="E38" s="152" t="s">
        <v>272</v>
      </c>
      <c r="F38" s="103"/>
      <c r="G38" s="151" t="s">
        <v>132</v>
      </c>
      <c r="H38" s="160" t="s">
        <v>410</v>
      </c>
      <c r="I38" s="158" t="s">
        <v>411</v>
      </c>
      <c r="J38" s="8" t="s">
        <v>350</v>
      </c>
      <c r="K38" s="22" t="s">
        <v>412</v>
      </c>
    </row>
    <row r="39" spans="1:11" ht="15" x14ac:dyDescent="0.25">
      <c r="A39" s="15"/>
      <c r="B39"/>
      <c r="C39" s="141" t="s">
        <v>413</v>
      </c>
      <c r="D39" t="s">
        <v>221</v>
      </c>
      <c r="E39" s="152" t="s">
        <v>271</v>
      </c>
      <c r="G39" s="23"/>
      <c r="H39" s="23"/>
      <c r="I39" s="158" t="s">
        <v>414</v>
      </c>
      <c r="J39" s="8" t="s">
        <v>351</v>
      </c>
      <c r="K39" s="22" t="s">
        <v>255</v>
      </c>
    </row>
    <row r="40" spans="1:11" ht="15" x14ac:dyDescent="0.25">
      <c r="A40" s="15" t="s">
        <v>200</v>
      </c>
      <c r="B40" t="s">
        <v>179</v>
      </c>
      <c r="C40" s="141" t="s">
        <v>415</v>
      </c>
      <c r="D40" t="s">
        <v>416</v>
      </c>
      <c r="E40" s="152" t="s">
        <v>275</v>
      </c>
      <c r="F40" s="108" t="s">
        <v>301</v>
      </c>
      <c r="G40" s="151" t="s">
        <v>135</v>
      </c>
      <c r="H40" s="161" t="s">
        <v>417</v>
      </c>
      <c r="I40" s="158" t="s">
        <v>143</v>
      </c>
      <c r="J40" s="8" t="s">
        <v>352</v>
      </c>
      <c r="K40" s="22" t="s">
        <v>418</v>
      </c>
    </row>
    <row r="41" spans="1:11" ht="15" x14ac:dyDescent="0.25">
      <c r="A41" s="15"/>
      <c r="B41"/>
      <c r="C41" s="141" t="s">
        <v>419</v>
      </c>
      <c r="D41" t="s">
        <v>140</v>
      </c>
      <c r="E41" s="152" t="s">
        <v>276</v>
      </c>
      <c r="G41" s="23"/>
      <c r="H41" s="23"/>
      <c r="I41" s="158" t="s">
        <v>144</v>
      </c>
      <c r="J41" s="8" t="s">
        <v>353</v>
      </c>
      <c r="K41" s="22" t="s">
        <v>279</v>
      </c>
    </row>
    <row r="42" spans="1:11" ht="15" x14ac:dyDescent="0.25">
      <c r="A42" s="15" t="s">
        <v>262</v>
      </c>
      <c r="B42" t="s">
        <v>177</v>
      </c>
      <c r="C42" s="141" t="s">
        <v>420</v>
      </c>
      <c r="D42" t="s">
        <v>222</v>
      </c>
      <c r="E42" t="s">
        <v>217</v>
      </c>
      <c r="F42" s="107" t="s">
        <v>302</v>
      </c>
      <c r="G42" s="23"/>
      <c r="H42" s="161" t="s">
        <v>421</v>
      </c>
      <c r="I42" s="158" t="s">
        <v>422</v>
      </c>
      <c r="J42" s="8" t="s">
        <v>354</v>
      </c>
      <c r="K42" s="22" t="s">
        <v>280</v>
      </c>
    </row>
    <row r="43" spans="1:11" ht="15" x14ac:dyDescent="0.25">
      <c r="A43" s="15"/>
      <c r="B43"/>
      <c r="C43" s="141" t="s">
        <v>423</v>
      </c>
      <c r="D43" t="s">
        <v>145</v>
      </c>
      <c r="E43" t="s">
        <v>218</v>
      </c>
      <c r="F43" s="24"/>
      <c r="G43" s="23"/>
      <c r="H43" s="23"/>
      <c r="I43" s="158" t="s">
        <v>424</v>
      </c>
      <c r="J43" s="8" t="s">
        <v>355</v>
      </c>
      <c r="K43" s="22" t="s">
        <v>281</v>
      </c>
    </row>
    <row r="44" spans="1:11" ht="15" x14ac:dyDescent="0.25">
      <c r="A44" s="15"/>
      <c r="B44"/>
      <c r="C44" s="141" t="s">
        <v>425</v>
      </c>
      <c r="D44" t="s">
        <v>146</v>
      </c>
      <c r="E44" t="s">
        <v>426</v>
      </c>
      <c r="G44" s="151" t="s">
        <v>137</v>
      </c>
      <c r="H44" s="161" t="s">
        <v>427</v>
      </c>
      <c r="I44" s="158" t="s">
        <v>149</v>
      </c>
      <c r="J44" s="8" t="s">
        <v>356</v>
      </c>
      <c r="K44" s="22" t="s">
        <v>282</v>
      </c>
    </row>
    <row r="45" spans="1:11" ht="15" x14ac:dyDescent="0.25">
      <c r="A45" s="15" t="s">
        <v>199</v>
      </c>
      <c r="B45" t="s">
        <v>178</v>
      </c>
      <c r="C45" s="141" t="s">
        <v>428</v>
      </c>
      <c r="D45" t="s">
        <v>147</v>
      </c>
      <c r="E45" t="s">
        <v>220</v>
      </c>
      <c r="F45" s="108" t="s">
        <v>303</v>
      </c>
      <c r="G45" s="23"/>
      <c r="H45" s="23"/>
      <c r="I45" s="158" t="s">
        <v>151</v>
      </c>
      <c r="J45" s="8" t="s">
        <v>357</v>
      </c>
      <c r="K45" s="22" t="s">
        <v>284</v>
      </c>
    </row>
    <row r="46" spans="1:11" ht="15" x14ac:dyDescent="0.25">
      <c r="A46" s="15" t="s">
        <v>9</v>
      </c>
      <c r="B46" t="s">
        <v>178</v>
      </c>
      <c r="C46" s="141" t="s">
        <v>429</v>
      </c>
      <c r="D46" t="s">
        <v>150</v>
      </c>
      <c r="E46" t="s">
        <v>207</v>
      </c>
      <c r="F46" s="107" t="s">
        <v>501</v>
      </c>
      <c r="G46" s="151" t="s">
        <v>139</v>
      </c>
      <c r="H46" s="161" t="s">
        <v>430</v>
      </c>
      <c r="I46" s="158" t="s">
        <v>153</v>
      </c>
      <c r="J46" s="8" t="s">
        <v>358</v>
      </c>
      <c r="K46" s="22" t="s">
        <v>285</v>
      </c>
    </row>
    <row r="47" spans="1:11" ht="15" x14ac:dyDescent="0.25">
      <c r="A47" s="15" t="s">
        <v>263</v>
      </c>
      <c r="B47" t="s">
        <v>385</v>
      </c>
      <c r="C47" s="105" t="s">
        <v>386</v>
      </c>
      <c r="D47" t="s">
        <v>223</v>
      </c>
      <c r="E47" t="s">
        <v>220</v>
      </c>
      <c r="F47" s="153" t="s">
        <v>502</v>
      </c>
      <c r="G47" s="23"/>
      <c r="H47" s="23"/>
      <c r="I47" s="158" t="s">
        <v>154</v>
      </c>
      <c r="J47" s="8" t="s">
        <v>359</v>
      </c>
      <c r="K47" s="22" t="s">
        <v>289</v>
      </c>
    </row>
    <row r="48" spans="1:11" ht="15" x14ac:dyDescent="0.25">
      <c r="A48"/>
      <c r="B48"/>
      <c r="C48" s="141" t="s">
        <v>387</v>
      </c>
      <c r="D48" t="s">
        <v>224</v>
      </c>
      <c r="E48" t="s">
        <v>209</v>
      </c>
      <c r="F48" s="103"/>
      <c r="G48" s="23"/>
      <c r="H48" s="23"/>
      <c r="I48" s="158" t="s">
        <v>431</v>
      </c>
      <c r="J48" s="8" t="s">
        <v>360</v>
      </c>
      <c r="K48" s="22" t="s">
        <v>287</v>
      </c>
    </row>
    <row r="49" spans="1:11" ht="15" x14ac:dyDescent="0.25">
      <c r="A49"/>
      <c r="B49"/>
      <c r="C49" s="141" t="s">
        <v>388</v>
      </c>
      <c r="D49" t="s">
        <v>225</v>
      </c>
      <c r="E49" t="s">
        <v>217</v>
      </c>
      <c r="G49" s="151" t="s">
        <v>432</v>
      </c>
      <c r="H49" s="161" t="s">
        <v>433</v>
      </c>
      <c r="I49" s="158" t="s">
        <v>434</v>
      </c>
      <c r="J49" s="8" t="s">
        <v>361</v>
      </c>
      <c r="K49" s="22" t="s">
        <v>292</v>
      </c>
    </row>
    <row r="50" spans="1:11" ht="15" x14ac:dyDescent="0.25">
      <c r="A50"/>
      <c r="B50"/>
      <c r="C50" s="141"/>
      <c r="D50" t="s">
        <v>226</v>
      </c>
      <c r="E50" t="s">
        <v>209</v>
      </c>
      <c r="G50" s="23"/>
      <c r="H50" s="23"/>
      <c r="I50" s="158" t="s">
        <v>435</v>
      </c>
      <c r="J50" s="8" t="s">
        <v>362</v>
      </c>
      <c r="K50" s="22" t="s">
        <v>291</v>
      </c>
    </row>
    <row r="51" spans="1:11" ht="15" x14ac:dyDescent="0.25">
      <c r="A51"/>
      <c r="B51"/>
      <c r="C51" s="23"/>
      <c r="D51" t="s">
        <v>436</v>
      </c>
      <c r="E51" t="s">
        <v>426</v>
      </c>
      <c r="F51" s="24"/>
      <c r="G51" s="151" t="s">
        <v>141</v>
      </c>
      <c r="H51" s="161" t="s">
        <v>437</v>
      </c>
      <c r="I51" s="158" t="s">
        <v>160</v>
      </c>
      <c r="J51" s="8" t="s">
        <v>363</v>
      </c>
      <c r="K51" s="22" t="s">
        <v>438</v>
      </c>
    </row>
    <row r="52" spans="1:11" ht="15" x14ac:dyDescent="0.25">
      <c r="A52"/>
      <c r="B52"/>
      <c r="C52" s="23"/>
      <c r="D52" t="s">
        <v>439</v>
      </c>
      <c r="E52" t="s">
        <v>217</v>
      </c>
      <c r="F52" s="24"/>
      <c r="G52" s="23"/>
      <c r="H52" s="23"/>
      <c r="I52" s="158" t="s">
        <v>440</v>
      </c>
      <c r="J52" s="8" t="s">
        <v>441</v>
      </c>
      <c r="K52" s="22" t="s">
        <v>442</v>
      </c>
    </row>
    <row r="53" spans="1:11" ht="15" x14ac:dyDescent="0.25">
      <c r="B53" s="22"/>
      <c r="C53" s="23"/>
      <c r="D53" t="s">
        <v>443</v>
      </c>
      <c r="E53" t="s">
        <v>205</v>
      </c>
      <c r="G53" s="151" t="s">
        <v>142</v>
      </c>
      <c r="H53" s="161" t="s">
        <v>444</v>
      </c>
      <c r="I53" s="158" t="s">
        <v>161</v>
      </c>
      <c r="J53" s="8" t="s">
        <v>445</v>
      </c>
      <c r="K53" s="22" t="s">
        <v>438</v>
      </c>
    </row>
    <row r="54" spans="1:11" ht="15" x14ac:dyDescent="0.25">
      <c r="B54" s="22"/>
      <c r="C54" s="23"/>
      <c r="D54" t="s">
        <v>446</v>
      </c>
      <c r="E54" t="s">
        <v>220</v>
      </c>
      <c r="F54" s="24"/>
      <c r="G54" s="23"/>
      <c r="H54" s="23"/>
      <c r="I54" s="158" t="s">
        <v>447</v>
      </c>
      <c r="J54" s="8" t="s">
        <v>448</v>
      </c>
      <c r="K54" s="22" t="s">
        <v>449</v>
      </c>
    </row>
    <row r="55" spans="1:11" ht="15" x14ac:dyDescent="0.25">
      <c r="B55" s="22"/>
      <c r="C55" s="23"/>
      <c r="D55" t="s">
        <v>450</v>
      </c>
      <c r="E55" t="s">
        <v>207</v>
      </c>
      <c r="F55" s="24"/>
      <c r="G55" s="23"/>
      <c r="H55" s="23"/>
      <c r="I55" s="158" t="s">
        <v>451</v>
      </c>
      <c r="J55" s="8" t="s">
        <v>452</v>
      </c>
      <c r="K55" s="22" t="s">
        <v>453</v>
      </c>
    </row>
    <row r="56" spans="1:11" ht="15" x14ac:dyDescent="0.25">
      <c r="B56" s="23"/>
      <c r="C56" s="23"/>
      <c r="D56" t="s">
        <v>454</v>
      </c>
      <c r="E56" t="s">
        <v>455</v>
      </c>
      <c r="F56" s="24"/>
      <c r="G56" s="23"/>
      <c r="H56" s="161" t="s">
        <v>456</v>
      </c>
      <c r="I56" s="158" t="s">
        <v>457</v>
      </c>
      <c r="J56" s="8" t="s">
        <v>458</v>
      </c>
      <c r="K56" s="8" t="s">
        <v>459</v>
      </c>
    </row>
    <row r="57" spans="1:11" ht="15" x14ac:dyDescent="0.25">
      <c r="B57" s="23"/>
      <c r="C57" s="23"/>
      <c r="D57"/>
      <c r="E57" t="s">
        <v>460</v>
      </c>
      <c r="G57" s="23"/>
      <c r="H57" s="23"/>
      <c r="I57" s="158" t="s">
        <v>461</v>
      </c>
    </row>
    <row r="58" spans="1:11" ht="15" x14ac:dyDescent="0.25">
      <c r="B58" s="23"/>
      <c r="C58" s="23"/>
      <c r="D58"/>
      <c r="E58" t="s">
        <v>227</v>
      </c>
      <c r="F58" s="24"/>
      <c r="G58" s="151" t="s">
        <v>462</v>
      </c>
      <c r="H58" s="161" t="s">
        <v>463</v>
      </c>
      <c r="I58" s="158" t="s">
        <v>464</v>
      </c>
    </row>
    <row r="59" spans="1:11" ht="15" x14ac:dyDescent="0.25">
      <c r="B59" s="22"/>
      <c r="C59" s="22"/>
      <c r="D59" s="22"/>
      <c r="E59" s="152" t="s">
        <v>515</v>
      </c>
      <c r="G59" s="23"/>
      <c r="H59" s="23"/>
      <c r="I59" s="158" t="s">
        <v>465</v>
      </c>
    </row>
    <row r="60" spans="1:11" ht="15" x14ac:dyDescent="0.25">
      <c r="B60" s="22"/>
      <c r="C60" s="25"/>
      <c r="D60" s="22"/>
      <c r="E60" t="s">
        <v>466</v>
      </c>
      <c r="F60" s="24"/>
      <c r="G60" s="23"/>
      <c r="H60" s="23"/>
      <c r="I60" s="158" t="s">
        <v>467</v>
      </c>
    </row>
    <row r="61" spans="1:11" ht="15" x14ac:dyDescent="0.25">
      <c r="B61" s="22"/>
      <c r="C61" s="25"/>
      <c r="D61" s="22"/>
      <c r="E61" t="s">
        <v>228</v>
      </c>
      <c r="F61" s="24"/>
      <c r="G61" s="151" t="s">
        <v>468</v>
      </c>
      <c r="H61" s="161" t="s">
        <v>469</v>
      </c>
      <c r="I61" s="158" t="s">
        <v>470</v>
      </c>
    </row>
    <row r="62" spans="1:11" ht="15" x14ac:dyDescent="0.25">
      <c r="B62" s="22"/>
      <c r="C62" s="22"/>
      <c r="D62" s="22"/>
      <c r="E62" t="s">
        <v>229</v>
      </c>
      <c r="F62" s="24"/>
      <c r="G62" s="23"/>
      <c r="H62" s="23"/>
      <c r="I62" s="158" t="s">
        <v>471</v>
      </c>
    </row>
    <row r="63" spans="1:11" ht="15" x14ac:dyDescent="0.25">
      <c r="B63" s="22"/>
      <c r="C63" s="22"/>
      <c r="D63" s="22"/>
      <c r="E63" t="s">
        <v>230</v>
      </c>
      <c r="F63" s="24"/>
      <c r="G63" s="151" t="s">
        <v>148</v>
      </c>
      <c r="H63" s="161" t="s">
        <v>472</v>
      </c>
      <c r="I63" s="158" t="s">
        <v>162</v>
      </c>
    </row>
    <row r="64" spans="1:11" ht="15" x14ac:dyDescent="0.25">
      <c r="B64" s="22"/>
      <c r="C64" s="22"/>
      <c r="D64" s="22"/>
      <c r="E64" t="s">
        <v>231</v>
      </c>
      <c r="F64" s="24"/>
      <c r="G64" s="23"/>
      <c r="H64" s="23"/>
      <c r="I64" s="158" t="s">
        <v>163</v>
      </c>
    </row>
    <row r="65" spans="2:9" ht="15" x14ac:dyDescent="0.25">
      <c r="B65" s="22"/>
      <c r="C65" s="22"/>
      <c r="D65" s="22"/>
      <c r="E65" s="152" t="s">
        <v>283</v>
      </c>
      <c r="G65" s="151" t="s">
        <v>152</v>
      </c>
      <c r="H65" s="161" t="s">
        <v>473</v>
      </c>
      <c r="I65" s="158" t="s">
        <v>164</v>
      </c>
    </row>
    <row r="66" spans="2:9" ht="15" x14ac:dyDescent="0.25">
      <c r="B66" s="22"/>
      <c r="C66" s="22"/>
      <c r="D66" s="22"/>
      <c r="E66" t="s">
        <v>119</v>
      </c>
      <c r="F66" s="24"/>
      <c r="G66" s="23"/>
      <c r="H66" s="23"/>
      <c r="I66" s="158" t="s">
        <v>165</v>
      </c>
    </row>
    <row r="67" spans="2:9" ht="15" x14ac:dyDescent="0.25">
      <c r="B67" s="22"/>
      <c r="C67" s="22"/>
      <c r="D67" s="22"/>
      <c r="E67" s="152" t="s">
        <v>256</v>
      </c>
      <c r="F67" s="24"/>
      <c r="G67" s="151" t="s">
        <v>155</v>
      </c>
      <c r="H67" s="161" t="s">
        <v>474</v>
      </c>
      <c r="I67" s="158" t="s">
        <v>166</v>
      </c>
    </row>
    <row r="68" spans="2:9" ht="15" x14ac:dyDescent="0.25">
      <c r="B68" s="22"/>
      <c r="C68" s="22"/>
      <c r="D68" s="22"/>
      <c r="E68" t="s">
        <v>120</v>
      </c>
      <c r="F68" s="24"/>
      <c r="G68" s="23"/>
      <c r="H68" s="23"/>
      <c r="I68" s="158" t="s">
        <v>167</v>
      </c>
    </row>
    <row r="69" spans="2:9" ht="15" x14ac:dyDescent="0.25">
      <c r="B69" s="22"/>
      <c r="C69" s="22"/>
      <c r="D69" s="22"/>
      <c r="E69" s="152" t="s">
        <v>286</v>
      </c>
      <c r="G69" s="151" t="s">
        <v>475</v>
      </c>
      <c r="H69" s="161" t="s">
        <v>476</v>
      </c>
      <c r="I69" s="158" t="s">
        <v>477</v>
      </c>
    </row>
    <row r="70" spans="2:9" ht="15" x14ac:dyDescent="0.25">
      <c r="B70" s="22"/>
      <c r="C70" s="22"/>
      <c r="D70" s="22"/>
      <c r="E70" t="s">
        <v>478</v>
      </c>
      <c r="F70" s="24"/>
      <c r="G70" s="23"/>
      <c r="H70" s="23"/>
      <c r="I70" s="158" t="s">
        <v>479</v>
      </c>
    </row>
    <row r="71" spans="2:9" ht="15" x14ac:dyDescent="0.25">
      <c r="B71" s="22"/>
      <c r="C71" s="22"/>
      <c r="D71" s="22"/>
      <c r="E71" s="152" t="s">
        <v>290</v>
      </c>
      <c r="F71" s="24"/>
      <c r="G71" s="151" t="s">
        <v>156</v>
      </c>
      <c r="H71" s="161" t="s">
        <v>480</v>
      </c>
      <c r="I71" s="158" t="s">
        <v>168</v>
      </c>
    </row>
    <row r="72" spans="2:9" ht="15" x14ac:dyDescent="0.25">
      <c r="B72" s="22"/>
      <c r="C72" s="22"/>
      <c r="D72" s="22"/>
      <c r="E72" t="s">
        <v>481</v>
      </c>
      <c r="F72" s="24"/>
      <c r="G72" s="23"/>
      <c r="H72" s="23"/>
      <c r="I72" s="158" t="s">
        <v>169</v>
      </c>
    </row>
    <row r="73" spans="2:9" ht="15" x14ac:dyDescent="0.25">
      <c r="B73" s="22"/>
      <c r="C73" s="22"/>
      <c r="D73" s="22"/>
      <c r="E73" t="s">
        <v>121</v>
      </c>
      <c r="F73" s="24"/>
      <c r="G73" s="23"/>
      <c r="H73" s="161" t="s">
        <v>482</v>
      </c>
      <c r="I73" s="158" t="s">
        <v>483</v>
      </c>
    </row>
    <row r="74" spans="2:9" ht="15" x14ac:dyDescent="0.25">
      <c r="B74" s="22"/>
      <c r="C74" s="22"/>
      <c r="D74" s="22"/>
      <c r="E74" s="152" t="s">
        <v>288</v>
      </c>
      <c r="G74" s="23"/>
      <c r="H74" s="23"/>
      <c r="I74" s="158" t="s">
        <v>484</v>
      </c>
    </row>
    <row r="75" spans="2:9" ht="15" x14ac:dyDescent="0.25">
      <c r="B75" s="22"/>
      <c r="C75" s="22"/>
      <c r="D75" s="22"/>
      <c r="E75" s="152" t="s">
        <v>293</v>
      </c>
      <c r="F75" s="24"/>
      <c r="G75" s="151" t="s">
        <v>157</v>
      </c>
      <c r="H75" s="161" t="s">
        <v>485</v>
      </c>
      <c r="I75" s="158" t="s">
        <v>170</v>
      </c>
    </row>
    <row r="76" spans="2:9" ht="15" x14ac:dyDescent="0.25">
      <c r="B76" s="22"/>
      <c r="C76" s="22"/>
      <c r="D76" s="22"/>
      <c r="E76" t="s">
        <v>122</v>
      </c>
      <c r="F76" s="24"/>
      <c r="G76" s="23"/>
      <c r="H76" s="23"/>
      <c r="I76" s="158" t="s">
        <v>171</v>
      </c>
    </row>
    <row r="77" spans="2:9" ht="15" x14ac:dyDescent="0.25">
      <c r="B77" s="22"/>
      <c r="C77" s="22"/>
      <c r="D77" s="22"/>
      <c r="E77" s="152" t="s">
        <v>516</v>
      </c>
      <c r="F77" s="24"/>
      <c r="G77" s="23"/>
      <c r="H77" s="23"/>
      <c r="I77" s="158" t="s">
        <v>486</v>
      </c>
    </row>
    <row r="78" spans="2:9" ht="15" x14ac:dyDescent="0.25">
      <c r="B78" s="22"/>
      <c r="C78" s="22"/>
      <c r="D78" s="22"/>
      <c r="E78" t="s">
        <v>124</v>
      </c>
      <c r="F78" s="24"/>
      <c r="G78" s="23"/>
      <c r="H78" s="161" t="s">
        <v>487</v>
      </c>
      <c r="I78" s="158" t="s">
        <v>488</v>
      </c>
    </row>
    <row r="79" spans="2:9" ht="15" x14ac:dyDescent="0.25">
      <c r="B79" s="22"/>
      <c r="C79" s="22"/>
      <c r="D79" s="22"/>
      <c r="E79" t="s">
        <v>123</v>
      </c>
      <c r="F79" s="24"/>
      <c r="G79" s="151" t="s">
        <v>158</v>
      </c>
      <c r="H79" s="23"/>
      <c r="I79" s="158" t="s">
        <v>172</v>
      </c>
    </row>
    <row r="80" spans="2:9" ht="15" x14ac:dyDescent="0.25">
      <c r="B80" s="22"/>
      <c r="C80" s="22"/>
      <c r="D80" s="22"/>
      <c r="E80" t="s">
        <v>218</v>
      </c>
      <c r="F80" s="24"/>
      <c r="G80" s="23"/>
      <c r="H80" s="161" t="s">
        <v>489</v>
      </c>
      <c r="I80" s="158" t="s">
        <v>173</v>
      </c>
    </row>
    <row r="81" spans="2:9" ht="15" x14ac:dyDescent="0.25">
      <c r="B81" s="22"/>
      <c r="C81" s="22"/>
      <c r="D81" s="22"/>
      <c r="E81" t="s">
        <v>209</v>
      </c>
      <c r="F81" s="24"/>
      <c r="G81" s="159"/>
      <c r="H81" s="23"/>
      <c r="I81" s="158" t="s">
        <v>232</v>
      </c>
    </row>
    <row r="82" spans="2:9" ht="15" x14ac:dyDescent="0.25">
      <c r="B82" s="22"/>
      <c r="C82" s="22"/>
      <c r="D82" s="22"/>
      <c r="E82" t="s">
        <v>490</v>
      </c>
      <c r="F82" s="24"/>
      <c r="G82" s="159"/>
      <c r="H82" s="161" t="s">
        <v>491</v>
      </c>
      <c r="I82" s="158" t="s">
        <v>233</v>
      </c>
    </row>
    <row r="83" spans="2:9" ht="15" x14ac:dyDescent="0.25">
      <c r="B83" s="22"/>
      <c r="C83" s="22"/>
      <c r="D83" s="22"/>
      <c r="E83" t="s">
        <v>492</v>
      </c>
      <c r="F83" s="24"/>
      <c r="G83" s="162" t="s">
        <v>159</v>
      </c>
      <c r="H83" s="23"/>
      <c r="I83" s="158" t="s">
        <v>174</v>
      </c>
    </row>
    <row r="84" spans="2:9" ht="15" x14ac:dyDescent="0.25">
      <c r="B84" s="22"/>
      <c r="C84" s="22"/>
      <c r="D84" s="22"/>
      <c r="E84" t="s">
        <v>217</v>
      </c>
      <c r="F84" s="24"/>
      <c r="G84" s="159"/>
      <c r="H84" s="161" t="s">
        <v>493</v>
      </c>
      <c r="I84" s="158" t="s">
        <v>175</v>
      </c>
    </row>
    <row r="85" spans="2:9" ht="15" x14ac:dyDescent="0.25">
      <c r="B85" s="22"/>
      <c r="C85" s="22"/>
      <c r="D85" s="22"/>
      <c r="E85" t="s">
        <v>209</v>
      </c>
      <c r="F85" s="24"/>
      <c r="G85" s="159"/>
      <c r="H85" s="23"/>
      <c r="I85" s="158" t="s">
        <v>176</v>
      </c>
    </row>
    <row r="86" spans="2:9" ht="15" x14ac:dyDescent="0.25">
      <c r="B86" s="22"/>
      <c r="C86" s="22"/>
      <c r="D86" s="22"/>
      <c r="E86" t="s">
        <v>490</v>
      </c>
      <c r="F86" s="24"/>
      <c r="G86" s="159"/>
      <c r="H86" s="161" t="s">
        <v>494</v>
      </c>
      <c r="I86" s="158" t="s">
        <v>234</v>
      </c>
    </row>
    <row r="87" spans="2:9" ht="15" x14ac:dyDescent="0.25">
      <c r="B87" s="22"/>
      <c r="C87" s="22"/>
      <c r="D87" s="22"/>
      <c r="E87" t="s">
        <v>492</v>
      </c>
      <c r="F87" s="24"/>
      <c r="G87" s="159"/>
      <c r="H87" s="23"/>
      <c r="I87" s="158" t="s">
        <v>495</v>
      </c>
    </row>
    <row r="88" spans="2:9" ht="15" x14ac:dyDescent="0.25">
      <c r="B88" s="22"/>
      <c r="C88" s="22"/>
      <c r="D88" s="22"/>
      <c r="E88" t="s">
        <v>496</v>
      </c>
      <c r="F88" s="24"/>
      <c r="G88" s="159"/>
      <c r="H88" s="161" t="s">
        <v>497</v>
      </c>
      <c r="I88" s="158"/>
    </row>
    <row r="89" spans="2:9" ht="15" x14ac:dyDescent="0.25">
      <c r="B89" s="22"/>
      <c r="C89" s="22"/>
      <c r="D89" s="22"/>
      <c r="E89" t="s">
        <v>492</v>
      </c>
      <c r="F89" s="24"/>
      <c r="G89" s="159"/>
      <c r="H89" s="23"/>
      <c r="I89" s="158"/>
    </row>
    <row r="90" spans="2:9" ht="15" x14ac:dyDescent="0.25">
      <c r="B90" s="22"/>
      <c r="C90" s="22"/>
      <c r="D90" s="22"/>
      <c r="E90" t="s">
        <v>498</v>
      </c>
      <c r="F90" s="24"/>
      <c r="G90" s="159"/>
      <c r="H90" s="161" t="s">
        <v>499</v>
      </c>
      <c r="I90" s="158"/>
    </row>
    <row r="91" spans="2:9" ht="15" x14ac:dyDescent="0.25">
      <c r="B91" s="22"/>
      <c r="C91" s="22"/>
      <c r="D91" s="22"/>
      <c r="E91" t="s">
        <v>500</v>
      </c>
      <c r="F91" s="24"/>
      <c r="G91" s="159"/>
      <c r="H91" s="23"/>
      <c r="I91" s="23"/>
    </row>
    <row r="92" spans="2:9" ht="15" x14ac:dyDescent="0.25">
      <c r="B92" s="22"/>
      <c r="C92" s="22"/>
      <c r="D92" s="22"/>
      <c r="E92"/>
      <c r="F92" s="24"/>
      <c r="G92" s="159"/>
      <c r="H92" s="23"/>
      <c r="I92" s="23"/>
    </row>
    <row r="93" spans="2:9" ht="15" x14ac:dyDescent="0.25">
      <c r="B93" s="22"/>
      <c r="C93" s="22"/>
      <c r="D93" s="22"/>
      <c r="E93"/>
      <c r="F93" s="24"/>
      <c r="G93" s="159"/>
      <c r="H93" s="23"/>
      <c r="I93" s="23"/>
    </row>
    <row r="94" spans="2:9" ht="15" x14ac:dyDescent="0.25">
      <c r="B94" s="22"/>
      <c r="C94" s="22"/>
      <c r="E94"/>
      <c r="F94" s="24"/>
      <c r="G94" s="159"/>
      <c r="H94" s="23"/>
      <c r="I94" s="23"/>
    </row>
    <row r="95" spans="2:9" ht="15" x14ac:dyDescent="0.25">
      <c r="B95" s="22"/>
      <c r="C95" s="22"/>
      <c r="D95" s="22"/>
      <c r="E95"/>
      <c r="F95" s="24"/>
      <c r="G95" s="159"/>
      <c r="H95" s="23"/>
      <c r="I95" s="23"/>
    </row>
    <row r="96" spans="2:9" ht="15" x14ac:dyDescent="0.25">
      <c r="B96" s="22"/>
      <c r="C96" s="22"/>
      <c r="E96"/>
      <c r="F96" s="24"/>
      <c r="G96" s="159"/>
      <c r="H96" s="23"/>
      <c r="I96" s="23"/>
    </row>
    <row r="97" spans="1:11" ht="15" x14ac:dyDescent="0.25">
      <c r="B97" s="22"/>
      <c r="C97" s="22"/>
      <c r="D97" s="22"/>
      <c r="E97"/>
      <c r="F97" s="24"/>
      <c r="G97" s="159"/>
      <c r="H97" s="23"/>
      <c r="I97" s="23"/>
    </row>
    <row r="98" spans="1:11" ht="15" x14ac:dyDescent="0.25">
      <c r="B98" s="22"/>
      <c r="C98" s="22"/>
      <c r="D98" s="22"/>
      <c r="E98"/>
      <c r="F98" s="24"/>
      <c r="G98" s="159"/>
      <c r="H98" s="23"/>
      <c r="I98" s="23"/>
    </row>
    <row r="100" spans="1:11" x14ac:dyDescent="0.25">
      <c r="E100" s="8" t="s">
        <v>106</v>
      </c>
      <c r="F100" s="8" t="s">
        <v>243</v>
      </c>
    </row>
    <row r="101" spans="1:11" x14ac:dyDescent="0.25">
      <c r="E101" s="8" t="s">
        <v>242</v>
      </c>
      <c r="F101" s="8" t="s">
        <v>242</v>
      </c>
    </row>
    <row r="102" spans="1:11" x14ac:dyDescent="0.25">
      <c r="F102" s="8" t="s">
        <v>241</v>
      </c>
    </row>
    <row r="104" spans="1:11" x14ac:dyDescent="0.2">
      <c r="A104" s="8" t="s">
        <v>377</v>
      </c>
      <c r="B104" s="9" t="s">
        <v>118</v>
      </c>
      <c r="C104" s="9" t="s">
        <v>503</v>
      </c>
      <c r="D104" s="170" t="s">
        <v>81</v>
      </c>
      <c r="E104" s="104" t="s">
        <v>504</v>
      </c>
      <c r="F104" s="104" t="s">
        <v>505</v>
      </c>
      <c r="G104" s="155" t="s">
        <v>506</v>
      </c>
      <c r="H104" s="104" t="s">
        <v>81</v>
      </c>
      <c r="I104" s="104" t="s">
        <v>504</v>
      </c>
      <c r="J104" s="22" t="s">
        <v>320</v>
      </c>
      <c r="K104" s="102"/>
    </row>
    <row r="105" spans="1:11" ht="15" hidden="1" x14ac:dyDescent="0.25">
      <c r="A105" s="22" t="s">
        <v>10</v>
      </c>
      <c r="B105" s="9" t="s">
        <v>197</v>
      </c>
      <c r="C105" s="104" t="s">
        <v>204</v>
      </c>
      <c r="D105" s="105" t="s">
        <v>125</v>
      </c>
      <c r="E105" t="s">
        <v>205</v>
      </c>
      <c r="F105" s="154" t="s">
        <v>296</v>
      </c>
      <c r="G105" s="9" t="s">
        <v>126</v>
      </c>
      <c r="H105" s="104" t="s">
        <v>305</v>
      </c>
      <c r="I105" s="9" t="s">
        <v>127</v>
      </c>
      <c r="J105" s="109" t="s">
        <v>127</v>
      </c>
      <c r="K105" s="22"/>
    </row>
    <row r="106" spans="1:11" ht="15" hidden="1" x14ac:dyDescent="0.25">
      <c r="A106" s="22" t="s">
        <v>10</v>
      </c>
      <c r="B106" s="104"/>
      <c r="C106" s="105"/>
      <c r="D106" s="105" t="s">
        <v>125</v>
      </c>
      <c r="E106" t="s">
        <v>207</v>
      </c>
      <c r="F106" s="154"/>
      <c r="G106" s="155"/>
      <c r="H106" s="104"/>
      <c r="I106" s="104" t="s">
        <v>129</v>
      </c>
      <c r="J106" s="109" t="s">
        <v>129</v>
      </c>
      <c r="K106" s="22"/>
    </row>
    <row r="107" spans="1:11" ht="15" hidden="1" x14ac:dyDescent="0.25">
      <c r="A107" s="22" t="s">
        <v>10</v>
      </c>
      <c r="B107" s="9"/>
      <c r="C107" s="105"/>
      <c r="D107" s="105" t="s">
        <v>125</v>
      </c>
      <c r="E107" t="s">
        <v>209</v>
      </c>
      <c r="F107" s="154"/>
      <c r="G107" s="155"/>
      <c r="H107" s="104"/>
      <c r="I107" s="9" t="s">
        <v>391</v>
      </c>
      <c r="J107" s="109" t="s">
        <v>321</v>
      </c>
      <c r="K107" s="22"/>
    </row>
    <row r="108" spans="1:11" ht="15" hidden="1" x14ac:dyDescent="0.25">
      <c r="A108" s="22" t="s">
        <v>10</v>
      </c>
      <c r="B108" s="9"/>
      <c r="C108" s="105" t="s">
        <v>206</v>
      </c>
      <c r="D108" s="104" t="s">
        <v>390</v>
      </c>
      <c r="E108" t="s">
        <v>205</v>
      </c>
      <c r="F108" s="154"/>
      <c r="G108" s="155" t="s">
        <v>128</v>
      </c>
      <c r="H108" s="104" t="s">
        <v>306</v>
      </c>
      <c r="I108" s="104" t="s">
        <v>131</v>
      </c>
      <c r="J108" s="109" t="s">
        <v>322</v>
      </c>
      <c r="K108" s="22"/>
    </row>
    <row r="109" spans="1:11" ht="15" hidden="1" x14ac:dyDescent="0.25">
      <c r="A109" s="22" t="s">
        <v>10</v>
      </c>
      <c r="B109" s="9"/>
      <c r="C109" s="104"/>
      <c r="D109" s="104" t="s">
        <v>390</v>
      </c>
      <c r="E109" t="s">
        <v>212</v>
      </c>
      <c r="F109" s="154"/>
      <c r="G109" s="155"/>
      <c r="H109" s="104"/>
      <c r="I109" s="9" t="s">
        <v>133</v>
      </c>
      <c r="J109" s="109" t="s">
        <v>131</v>
      </c>
      <c r="K109" s="22"/>
    </row>
    <row r="110" spans="1:11" ht="15" hidden="1" x14ac:dyDescent="0.25">
      <c r="A110" s="22" t="s">
        <v>10</v>
      </c>
      <c r="B110" s="9"/>
      <c r="C110" s="105"/>
      <c r="D110" s="104" t="s">
        <v>390</v>
      </c>
      <c r="E110" t="s">
        <v>215</v>
      </c>
      <c r="F110" s="154"/>
      <c r="G110" s="156"/>
      <c r="H110" s="104"/>
      <c r="I110" s="104" t="s">
        <v>395</v>
      </c>
      <c r="J110" s="109" t="s">
        <v>133</v>
      </c>
      <c r="K110" s="22"/>
    </row>
    <row r="111" spans="1:11" ht="15" hidden="1" x14ac:dyDescent="0.25">
      <c r="A111" s="22" t="s">
        <v>10</v>
      </c>
      <c r="B111" s="9"/>
      <c r="C111" s="105" t="s">
        <v>208</v>
      </c>
      <c r="D111" s="105" t="s">
        <v>134</v>
      </c>
      <c r="E111" t="s">
        <v>217</v>
      </c>
      <c r="F111" s="154"/>
      <c r="G111" s="155" t="s">
        <v>397</v>
      </c>
      <c r="H111" s="104" t="s">
        <v>517</v>
      </c>
      <c r="I111" s="9" t="s">
        <v>399</v>
      </c>
      <c r="J111" s="109" t="s">
        <v>323</v>
      </c>
      <c r="K111" s="22"/>
    </row>
    <row r="112" spans="1:11" ht="15" hidden="1" x14ac:dyDescent="0.25">
      <c r="A112" s="22" t="s">
        <v>10</v>
      </c>
      <c r="B112" s="9"/>
      <c r="C112" s="105"/>
      <c r="D112" s="105" t="s">
        <v>134</v>
      </c>
      <c r="E112" s="166" t="s">
        <v>218</v>
      </c>
      <c r="F112" s="154"/>
      <c r="G112" s="155"/>
      <c r="H112" s="104"/>
      <c r="I112" s="104" t="s">
        <v>402</v>
      </c>
      <c r="J112" s="109" t="s">
        <v>324</v>
      </c>
      <c r="K112" s="22"/>
    </row>
    <row r="113" spans="1:11" ht="15" hidden="1" x14ac:dyDescent="0.25">
      <c r="A113" s="15" t="s">
        <v>12</v>
      </c>
      <c r="B113" s="9" t="s">
        <v>195</v>
      </c>
      <c r="C113" s="105" t="s">
        <v>392</v>
      </c>
      <c r="D113" s="104" t="s">
        <v>210</v>
      </c>
      <c r="E113" t="s">
        <v>205</v>
      </c>
      <c r="F113" s="154" t="s">
        <v>297</v>
      </c>
      <c r="G113" s="157" t="s">
        <v>130</v>
      </c>
      <c r="H113" s="104" t="s">
        <v>307</v>
      </c>
      <c r="I113" s="104" t="s">
        <v>136</v>
      </c>
      <c r="J113" s="109" t="s">
        <v>325</v>
      </c>
      <c r="K113" s="22"/>
    </row>
    <row r="114" spans="1:11" ht="15" hidden="1" x14ac:dyDescent="0.25">
      <c r="A114" s="15" t="s">
        <v>12</v>
      </c>
      <c r="B114" s="9"/>
      <c r="C114" s="146"/>
      <c r="D114" s="104" t="s">
        <v>210</v>
      </c>
      <c r="E114" t="s">
        <v>220</v>
      </c>
      <c r="F114" s="154"/>
      <c r="G114" s="9"/>
      <c r="H114" s="104"/>
      <c r="I114" s="104" t="s">
        <v>138</v>
      </c>
      <c r="J114" s="109" t="s">
        <v>136</v>
      </c>
      <c r="K114" s="22"/>
    </row>
    <row r="115" spans="1:11" ht="15" hidden="1" x14ac:dyDescent="0.25">
      <c r="A115" s="15" t="s">
        <v>12</v>
      </c>
      <c r="B115" s="9"/>
      <c r="C115" s="105" t="s">
        <v>394</v>
      </c>
      <c r="D115" s="104" t="s">
        <v>211</v>
      </c>
      <c r="E115" s="152" t="s">
        <v>272</v>
      </c>
      <c r="F115" s="154"/>
      <c r="G115" s="157" t="s">
        <v>132</v>
      </c>
      <c r="H115" s="104" t="s">
        <v>518</v>
      </c>
      <c r="I115" s="104" t="s">
        <v>411</v>
      </c>
      <c r="J115" s="109" t="s">
        <v>138</v>
      </c>
      <c r="K115" s="22"/>
    </row>
    <row r="116" spans="1:11" ht="15" hidden="1" x14ac:dyDescent="0.25">
      <c r="A116" s="15" t="s">
        <v>12</v>
      </c>
      <c r="B116" s="9"/>
      <c r="C116" s="105"/>
      <c r="D116" s="104" t="s">
        <v>211</v>
      </c>
      <c r="E116" s="152" t="s">
        <v>271</v>
      </c>
      <c r="F116" s="154"/>
      <c r="G116" s="157"/>
      <c r="H116" s="104"/>
      <c r="I116" s="104" t="s">
        <v>414</v>
      </c>
      <c r="J116" s="109" t="s">
        <v>326</v>
      </c>
      <c r="K116" s="22"/>
    </row>
    <row r="117" spans="1:11" ht="15" hidden="1" x14ac:dyDescent="0.25">
      <c r="A117" s="15" t="s">
        <v>11</v>
      </c>
      <c r="B117" s="9" t="s">
        <v>194</v>
      </c>
      <c r="C117" s="105" t="s">
        <v>213</v>
      </c>
      <c r="D117" s="104" t="s">
        <v>214</v>
      </c>
      <c r="E117" s="152" t="s">
        <v>275</v>
      </c>
      <c r="F117" s="154" t="s">
        <v>298</v>
      </c>
      <c r="G117" s="157" t="s">
        <v>135</v>
      </c>
      <c r="H117" s="104" t="s">
        <v>308</v>
      </c>
      <c r="I117" s="104" t="s">
        <v>143</v>
      </c>
      <c r="J117" s="109" t="s">
        <v>327</v>
      </c>
      <c r="K117" s="22"/>
    </row>
    <row r="118" spans="1:11" ht="15" hidden="1" x14ac:dyDescent="0.25">
      <c r="A118" s="15" t="s">
        <v>11</v>
      </c>
      <c r="B118" s="9"/>
      <c r="C118" s="105"/>
      <c r="D118" s="104" t="s">
        <v>214</v>
      </c>
      <c r="E118" s="152" t="s">
        <v>276</v>
      </c>
      <c r="F118" s="154"/>
      <c r="G118" s="157"/>
      <c r="H118" s="104"/>
      <c r="I118" s="104" t="s">
        <v>144</v>
      </c>
      <c r="J118" s="109" t="s">
        <v>328</v>
      </c>
      <c r="K118" s="22"/>
    </row>
    <row r="119" spans="1:11" ht="15" hidden="1" x14ac:dyDescent="0.25">
      <c r="A119" s="15" t="s">
        <v>11</v>
      </c>
      <c r="B119" s="9"/>
      <c r="C119" s="105"/>
      <c r="D119" s="104" t="s">
        <v>216</v>
      </c>
      <c r="E119" t="s">
        <v>217</v>
      </c>
      <c r="F119" s="154"/>
      <c r="G119" s="155"/>
      <c r="H119" s="104" t="s">
        <v>519</v>
      </c>
      <c r="I119" s="104" t="s">
        <v>422</v>
      </c>
      <c r="J119" s="109" t="s">
        <v>329</v>
      </c>
      <c r="K119" s="22"/>
    </row>
    <row r="120" spans="1:11" ht="15" hidden="1" x14ac:dyDescent="0.25">
      <c r="A120" s="15" t="s">
        <v>11</v>
      </c>
      <c r="B120" s="9"/>
      <c r="C120" s="105"/>
      <c r="D120" s="104" t="s">
        <v>216</v>
      </c>
      <c r="E120" t="s">
        <v>218</v>
      </c>
      <c r="F120" s="154"/>
      <c r="G120" s="155"/>
      <c r="H120" s="104"/>
      <c r="I120" s="104" t="s">
        <v>424</v>
      </c>
      <c r="J120" s="109" t="s">
        <v>330</v>
      </c>
      <c r="K120" s="22"/>
    </row>
    <row r="121" spans="1:11" ht="15" hidden="1" x14ac:dyDescent="0.25">
      <c r="A121" s="15" t="s">
        <v>11</v>
      </c>
      <c r="B121" s="9"/>
      <c r="C121" s="105" t="s">
        <v>396</v>
      </c>
      <c r="D121" s="104" t="s">
        <v>401</v>
      </c>
      <c r="E121" t="s">
        <v>426</v>
      </c>
      <c r="F121" s="154"/>
      <c r="G121" s="155" t="s">
        <v>137</v>
      </c>
      <c r="H121" s="104" t="s">
        <v>309</v>
      </c>
      <c r="I121" s="104" t="s">
        <v>149</v>
      </c>
      <c r="J121" s="109" t="s">
        <v>331</v>
      </c>
      <c r="K121" s="22"/>
    </row>
    <row r="122" spans="1:11" ht="15" hidden="1" x14ac:dyDescent="0.25">
      <c r="A122" s="15" t="s">
        <v>11</v>
      </c>
      <c r="B122" s="9"/>
      <c r="C122" s="105"/>
      <c r="D122" s="104" t="s">
        <v>401</v>
      </c>
      <c r="E122" t="s">
        <v>220</v>
      </c>
      <c r="F122" s="154"/>
      <c r="G122" s="9"/>
      <c r="H122" s="104"/>
      <c r="I122" s="104" t="s">
        <v>151</v>
      </c>
      <c r="J122" s="109" t="s">
        <v>143</v>
      </c>
      <c r="K122" s="22"/>
    </row>
    <row r="123" spans="1:11" ht="15" hidden="1" x14ac:dyDescent="0.25">
      <c r="A123" s="15" t="s">
        <v>13</v>
      </c>
      <c r="B123" s="9" t="s">
        <v>196</v>
      </c>
      <c r="C123" s="105" t="s">
        <v>400</v>
      </c>
      <c r="D123" s="104" t="s">
        <v>405</v>
      </c>
      <c r="E123" t="s">
        <v>207</v>
      </c>
      <c r="F123" s="154" t="s">
        <v>299</v>
      </c>
      <c r="G123" s="157" t="s">
        <v>139</v>
      </c>
      <c r="H123" s="104" t="s">
        <v>310</v>
      </c>
      <c r="I123" s="104" t="s">
        <v>153</v>
      </c>
      <c r="J123" s="109" t="s">
        <v>144</v>
      </c>
      <c r="K123" s="22"/>
    </row>
    <row r="124" spans="1:11" ht="15" hidden="1" x14ac:dyDescent="0.25">
      <c r="A124" s="15" t="s">
        <v>13</v>
      </c>
      <c r="B124" s="9"/>
      <c r="C124" s="105"/>
      <c r="D124" s="104" t="s">
        <v>405</v>
      </c>
      <c r="E124" t="s">
        <v>220</v>
      </c>
      <c r="F124" s="154"/>
      <c r="G124" s="157"/>
      <c r="H124" s="104"/>
      <c r="I124" s="104" t="s">
        <v>154</v>
      </c>
      <c r="J124" s="109" t="s">
        <v>149</v>
      </c>
      <c r="K124" s="22"/>
    </row>
    <row r="125" spans="1:11" ht="15" hidden="1" x14ac:dyDescent="0.25">
      <c r="A125" s="15" t="s">
        <v>13</v>
      </c>
      <c r="B125" s="9"/>
      <c r="C125" s="105"/>
      <c r="D125" s="104" t="s">
        <v>405</v>
      </c>
      <c r="E125" t="s">
        <v>209</v>
      </c>
      <c r="F125" s="154"/>
      <c r="G125" s="157"/>
      <c r="H125" s="104"/>
      <c r="I125" s="104" t="s">
        <v>431</v>
      </c>
      <c r="J125" s="109" t="s">
        <v>151</v>
      </c>
      <c r="K125" s="22"/>
    </row>
    <row r="126" spans="1:11" ht="15" hidden="1" x14ac:dyDescent="0.25">
      <c r="A126" s="15" t="s">
        <v>13</v>
      </c>
      <c r="B126" s="9"/>
      <c r="C126" s="105" t="s">
        <v>404</v>
      </c>
      <c r="D126" s="104" t="s">
        <v>219</v>
      </c>
      <c r="E126" t="s">
        <v>217</v>
      </c>
      <c r="F126" s="154"/>
      <c r="G126" s="9" t="s">
        <v>432</v>
      </c>
      <c r="H126" s="104" t="s">
        <v>520</v>
      </c>
      <c r="I126" s="104" t="s">
        <v>434</v>
      </c>
      <c r="J126" s="109" t="s">
        <v>153</v>
      </c>
      <c r="K126" s="22"/>
    </row>
    <row r="127" spans="1:11" ht="15" hidden="1" x14ac:dyDescent="0.25">
      <c r="A127" s="15" t="s">
        <v>13</v>
      </c>
      <c r="B127" s="9"/>
      <c r="C127" s="105"/>
      <c r="D127" s="104" t="s">
        <v>219</v>
      </c>
      <c r="E127" t="s">
        <v>209</v>
      </c>
      <c r="F127" s="154"/>
      <c r="G127" s="157"/>
      <c r="H127" s="104"/>
      <c r="I127" s="104" t="s">
        <v>435</v>
      </c>
      <c r="J127" s="109" t="s">
        <v>154</v>
      </c>
      <c r="K127" s="22"/>
    </row>
    <row r="128" spans="1:11" ht="15" hidden="1" x14ac:dyDescent="0.25">
      <c r="A128" s="15" t="s">
        <v>14</v>
      </c>
      <c r="B128" s="9" t="s">
        <v>198</v>
      </c>
      <c r="C128" s="105" t="s">
        <v>407</v>
      </c>
      <c r="D128" s="104" t="s">
        <v>409</v>
      </c>
      <c r="E128" t="s">
        <v>426</v>
      </c>
      <c r="F128" s="154" t="s">
        <v>300</v>
      </c>
      <c r="G128" s="157" t="s">
        <v>141</v>
      </c>
      <c r="H128" s="104" t="s">
        <v>311</v>
      </c>
      <c r="I128" s="104" t="s">
        <v>160</v>
      </c>
      <c r="J128" s="109" t="s">
        <v>332</v>
      </c>
      <c r="K128" s="22"/>
    </row>
    <row r="129" spans="1:11" ht="15" hidden="1" x14ac:dyDescent="0.25">
      <c r="A129" s="15" t="s">
        <v>14</v>
      </c>
      <c r="B129" s="9"/>
      <c r="C129" s="9"/>
      <c r="D129" s="104" t="s">
        <v>409</v>
      </c>
      <c r="E129" t="s">
        <v>217</v>
      </c>
      <c r="F129" s="154"/>
      <c r="G129" s="157"/>
      <c r="H129" s="104"/>
      <c r="I129" s="104" t="s">
        <v>440</v>
      </c>
      <c r="J129" s="109" t="s">
        <v>333</v>
      </c>
      <c r="K129" s="22"/>
    </row>
    <row r="130" spans="1:11" ht="15" hidden="1" x14ac:dyDescent="0.25">
      <c r="A130" s="15" t="s">
        <v>14</v>
      </c>
      <c r="B130" s="9"/>
      <c r="C130" s="167" t="s">
        <v>408</v>
      </c>
      <c r="D130" s="23" t="s">
        <v>221</v>
      </c>
      <c r="E130" t="s">
        <v>205</v>
      </c>
      <c r="F130" s="154"/>
      <c r="G130" s="157" t="s">
        <v>142</v>
      </c>
      <c r="H130" s="104" t="s">
        <v>312</v>
      </c>
      <c r="I130" s="104" t="s">
        <v>161</v>
      </c>
      <c r="J130" s="109" t="s">
        <v>160</v>
      </c>
      <c r="K130" s="22"/>
    </row>
    <row r="131" spans="1:11" ht="15" hidden="1" x14ac:dyDescent="0.25">
      <c r="A131" s="15" t="s">
        <v>14</v>
      </c>
      <c r="B131" s="9"/>
      <c r="C131" s="105"/>
      <c r="D131" s="104" t="s">
        <v>221</v>
      </c>
      <c r="E131" t="s">
        <v>220</v>
      </c>
      <c r="F131" s="154"/>
      <c r="G131" s="157"/>
      <c r="H131" s="104"/>
      <c r="I131" s="104" t="s">
        <v>447</v>
      </c>
      <c r="J131" s="109" t="s">
        <v>161</v>
      </c>
      <c r="K131" s="22"/>
    </row>
    <row r="132" spans="1:11" ht="15" hidden="1" x14ac:dyDescent="0.25">
      <c r="A132" s="15" t="s">
        <v>14</v>
      </c>
      <c r="B132" s="9"/>
      <c r="C132" s="105"/>
      <c r="D132" s="104" t="s">
        <v>221</v>
      </c>
      <c r="E132" t="s">
        <v>207</v>
      </c>
      <c r="F132" s="104"/>
      <c r="G132" s="9"/>
      <c r="H132" s="104"/>
      <c r="I132" s="104" t="s">
        <v>451</v>
      </c>
      <c r="J132" s="109" t="s">
        <v>162</v>
      </c>
      <c r="K132" s="22"/>
    </row>
    <row r="133" spans="1:11" ht="15" hidden="1" x14ac:dyDescent="0.25">
      <c r="A133" s="15" t="s">
        <v>14</v>
      </c>
      <c r="B133" s="9"/>
      <c r="C133" s="105"/>
      <c r="D133" s="104" t="s">
        <v>416</v>
      </c>
      <c r="E133" t="s">
        <v>455</v>
      </c>
      <c r="F133" s="104"/>
      <c r="G133" s="157"/>
      <c r="H133" s="104" t="s">
        <v>521</v>
      </c>
      <c r="I133" s="104" t="s">
        <v>457</v>
      </c>
      <c r="J133" s="109" t="s">
        <v>163</v>
      </c>
      <c r="K133" s="22"/>
    </row>
    <row r="134" spans="1:11" ht="15" hidden="1" x14ac:dyDescent="0.25">
      <c r="A134" s="15" t="s">
        <v>14</v>
      </c>
      <c r="B134" s="9"/>
      <c r="C134" s="105"/>
      <c r="D134" s="104" t="s">
        <v>416</v>
      </c>
      <c r="E134" t="s">
        <v>460</v>
      </c>
      <c r="F134" s="104"/>
      <c r="G134" s="157"/>
      <c r="H134" s="104"/>
      <c r="I134" s="104" t="s">
        <v>461</v>
      </c>
      <c r="J134" s="109" t="s">
        <v>334</v>
      </c>
      <c r="K134" s="22"/>
    </row>
    <row r="135" spans="1:11" ht="15" hidden="1" x14ac:dyDescent="0.25">
      <c r="A135" s="15" t="s">
        <v>14</v>
      </c>
      <c r="B135" s="9"/>
      <c r="C135" s="105" t="s">
        <v>413</v>
      </c>
      <c r="D135" s="104" t="s">
        <v>140</v>
      </c>
      <c r="E135" t="s">
        <v>227</v>
      </c>
      <c r="F135" s="104"/>
      <c r="G135" s="157" t="s">
        <v>462</v>
      </c>
      <c r="H135" s="104" t="s">
        <v>522</v>
      </c>
      <c r="I135" s="104" t="s">
        <v>464</v>
      </c>
      <c r="J135" s="109" t="s">
        <v>335</v>
      </c>
      <c r="K135" s="22"/>
    </row>
    <row r="136" spans="1:11" ht="15" hidden="1" x14ac:dyDescent="0.25">
      <c r="A136" s="15" t="s">
        <v>14</v>
      </c>
      <c r="B136" s="9"/>
      <c r="C136" s="105"/>
      <c r="D136" s="104" t="s">
        <v>140</v>
      </c>
      <c r="E136" s="152" t="s">
        <v>515</v>
      </c>
      <c r="F136" s="104"/>
      <c r="G136" s="157"/>
      <c r="H136" s="104"/>
      <c r="I136" s="104" t="s">
        <v>465</v>
      </c>
      <c r="J136" s="109" t="s">
        <v>336</v>
      </c>
      <c r="K136" s="22"/>
    </row>
    <row r="137" spans="1:11" ht="15" hidden="1" x14ac:dyDescent="0.25">
      <c r="A137" s="15" t="s">
        <v>14</v>
      </c>
      <c r="B137" s="9"/>
      <c r="C137" s="105"/>
      <c r="D137" s="104" t="s">
        <v>140</v>
      </c>
      <c r="E137" t="s">
        <v>466</v>
      </c>
      <c r="F137" s="104"/>
      <c r="G137" s="157"/>
      <c r="H137" s="104"/>
      <c r="I137" s="104" t="s">
        <v>467</v>
      </c>
      <c r="J137" s="109" t="s">
        <v>337</v>
      </c>
      <c r="K137" s="22"/>
    </row>
    <row r="138" spans="1:11" ht="15" hidden="1" x14ac:dyDescent="0.25">
      <c r="A138" s="15" t="s">
        <v>200</v>
      </c>
      <c r="B138" s="9" t="s">
        <v>179</v>
      </c>
      <c r="C138" s="105" t="s">
        <v>415</v>
      </c>
      <c r="D138" s="104" t="s">
        <v>222</v>
      </c>
      <c r="E138" t="s">
        <v>228</v>
      </c>
      <c r="F138" s="104" t="s">
        <v>301</v>
      </c>
      <c r="G138" s="9" t="s">
        <v>468</v>
      </c>
      <c r="H138" s="104" t="s">
        <v>523</v>
      </c>
      <c r="I138" s="104" t="s">
        <v>470</v>
      </c>
      <c r="J138" s="109" t="s">
        <v>164</v>
      </c>
      <c r="K138" s="22"/>
    </row>
    <row r="139" spans="1:11" ht="15" hidden="1" x14ac:dyDescent="0.25">
      <c r="A139" s="15" t="s">
        <v>200</v>
      </c>
      <c r="B139" s="9"/>
      <c r="C139" s="105"/>
      <c r="D139" s="104" t="s">
        <v>222</v>
      </c>
      <c r="E139" t="s">
        <v>229</v>
      </c>
      <c r="F139" s="104"/>
      <c r="G139" s="157"/>
      <c r="H139" s="104"/>
      <c r="I139" s="104" t="s">
        <v>471</v>
      </c>
      <c r="J139" s="109" t="s">
        <v>165</v>
      </c>
      <c r="K139" s="22"/>
    </row>
    <row r="140" spans="1:11" ht="15" hidden="1" x14ac:dyDescent="0.25">
      <c r="A140" s="15" t="s">
        <v>200</v>
      </c>
      <c r="B140" s="9"/>
      <c r="C140" s="105" t="s">
        <v>419</v>
      </c>
      <c r="D140" s="104" t="s">
        <v>145</v>
      </c>
      <c r="E140" t="s">
        <v>230</v>
      </c>
      <c r="F140" s="104"/>
      <c r="G140" s="157" t="s">
        <v>148</v>
      </c>
      <c r="H140" s="104" t="s">
        <v>313</v>
      </c>
      <c r="I140" s="104" t="s">
        <v>162</v>
      </c>
      <c r="J140" s="109" t="s">
        <v>166</v>
      </c>
      <c r="K140" s="22"/>
    </row>
    <row r="141" spans="1:11" ht="15" hidden="1" x14ac:dyDescent="0.25">
      <c r="A141" s="15" t="s">
        <v>200</v>
      </c>
      <c r="B141" s="9"/>
      <c r="C141" s="105"/>
      <c r="D141" s="104" t="s">
        <v>145</v>
      </c>
      <c r="E141" t="s">
        <v>231</v>
      </c>
      <c r="F141" s="104"/>
      <c r="G141" s="157"/>
      <c r="H141" s="104"/>
      <c r="I141" s="104" t="s">
        <v>163</v>
      </c>
      <c r="J141" s="109" t="s">
        <v>167</v>
      </c>
      <c r="K141" s="22"/>
    </row>
    <row r="142" spans="1:11" ht="15" hidden="1" x14ac:dyDescent="0.25">
      <c r="A142" s="15" t="s">
        <v>262</v>
      </c>
      <c r="B142" s="9" t="s">
        <v>177</v>
      </c>
      <c r="C142" s="105" t="s">
        <v>420</v>
      </c>
      <c r="D142" s="104" t="s">
        <v>146</v>
      </c>
      <c r="E142" s="152" t="s">
        <v>283</v>
      </c>
      <c r="F142" s="104" t="s">
        <v>302</v>
      </c>
      <c r="G142" s="9" t="s">
        <v>152</v>
      </c>
      <c r="H142" s="104" t="s">
        <v>314</v>
      </c>
      <c r="I142" s="104" t="s">
        <v>164</v>
      </c>
      <c r="J142" s="109" t="s">
        <v>168</v>
      </c>
      <c r="K142" s="22"/>
    </row>
    <row r="143" spans="1:11" ht="15" hidden="1" x14ac:dyDescent="0.25">
      <c r="A143" s="15" t="s">
        <v>262</v>
      </c>
      <c r="B143" s="9"/>
      <c r="C143" s="105"/>
      <c r="D143" s="104" t="s">
        <v>146</v>
      </c>
      <c r="E143" t="s">
        <v>119</v>
      </c>
      <c r="F143" s="104"/>
      <c r="G143" s="157"/>
      <c r="H143" s="104"/>
      <c r="I143" s="104" t="s">
        <v>165</v>
      </c>
      <c r="J143" s="109" t="s">
        <v>169</v>
      </c>
      <c r="K143" s="22"/>
    </row>
    <row r="144" spans="1:11" ht="15" hidden="1" x14ac:dyDescent="0.25">
      <c r="A144" s="15" t="s">
        <v>262</v>
      </c>
      <c r="B144" s="9"/>
      <c r="C144" s="105" t="s">
        <v>423</v>
      </c>
      <c r="D144" s="104" t="s">
        <v>147</v>
      </c>
      <c r="E144" s="152" t="s">
        <v>256</v>
      </c>
      <c r="F144" s="104"/>
      <c r="G144" s="157" t="s">
        <v>155</v>
      </c>
      <c r="H144" s="104" t="s">
        <v>315</v>
      </c>
      <c r="I144" s="104" t="s">
        <v>166</v>
      </c>
      <c r="J144" s="109" t="s">
        <v>170</v>
      </c>
      <c r="K144" s="22"/>
    </row>
    <row r="145" spans="1:11" ht="15" hidden="1" x14ac:dyDescent="0.25">
      <c r="A145" s="15" t="s">
        <v>262</v>
      </c>
      <c r="B145" s="9"/>
      <c r="C145" s="105"/>
      <c r="D145" s="104" t="s">
        <v>147</v>
      </c>
      <c r="E145" t="s">
        <v>120</v>
      </c>
      <c r="F145" s="104"/>
      <c r="G145" s="157"/>
      <c r="H145" s="104"/>
      <c r="I145" s="104" t="s">
        <v>167</v>
      </c>
      <c r="J145" s="109" t="s">
        <v>171</v>
      </c>
      <c r="K145" s="22"/>
    </row>
    <row r="146" spans="1:11" ht="15" hidden="1" x14ac:dyDescent="0.25">
      <c r="A146" s="15" t="s">
        <v>262</v>
      </c>
      <c r="B146" s="9"/>
      <c r="C146" s="105" t="s">
        <v>425</v>
      </c>
      <c r="D146" s="104" t="s">
        <v>150</v>
      </c>
      <c r="E146" s="152" t="s">
        <v>286</v>
      </c>
      <c r="F146" s="104"/>
      <c r="G146" s="157" t="s">
        <v>475</v>
      </c>
      <c r="H146" s="104" t="s">
        <v>524</v>
      </c>
      <c r="I146" s="104" t="s">
        <v>477</v>
      </c>
      <c r="J146" s="109" t="s">
        <v>338</v>
      </c>
      <c r="K146" s="22"/>
    </row>
    <row r="147" spans="1:11" ht="15" hidden="1" x14ac:dyDescent="0.25">
      <c r="A147" s="15" t="s">
        <v>262</v>
      </c>
      <c r="B147" s="9"/>
      <c r="C147" s="105"/>
      <c r="D147" s="104" t="s">
        <v>150</v>
      </c>
      <c r="E147" t="s">
        <v>478</v>
      </c>
      <c r="F147" s="104"/>
      <c r="G147" s="9"/>
      <c r="H147" s="104"/>
      <c r="I147" s="104" t="s">
        <v>479</v>
      </c>
      <c r="J147" s="109" t="s">
        <v>172</v>
      </c>
      <c r="K147" s="22"/>
    </row>
    <row r="148" spans="1:11" ht="15" hidden="1" x14ac:dyDescent="0.25">
      <c r="A148" s="15" t="s">
        <v>199</v>
      </c>
      <c r="B148" s="9" t="s">
        <v>178</v>
      </c>
      <c r="C148" s="105" t="s">
        <v>428</v>
      </c>
      <c r="D148" s="104" t="s">
        <v>223</v>
      </c>
      <c r="E148" s="152" t="s">
        <v>290</v>
      </c>
      <c r="F148" s="104" t="s">
        <v>303</v>
      </c>
      <c r="G148" s="157" t="s">
        <v>156</v>
      </c>
      <c r="H148" s="104" t="s">
        <v>316</v>
      </c>
      <c r="I148" s="104" t="s">
        <v>168</v>
      </c>
      <c r="J148" s="109" t="s">
        <v>173</v>
      </c>
      <c r="K148" s="22"/>
    </row>
    <row r="149" spans="1:11" ht="15" hidden="1" x14ac:dyDescent="0.25">
      <c r="A149" s="15" t="s">
        <v>199</v>
      </c>
      <c r="B149" s="9"/>
      <c r="C149" s="105"/>
      <c r="D149" s="104" t="s">
        <v>223</v>
      </c>
      <c r="E149" t="s">
        <v>481</v>
      </c>
      <c r="F149" s="104"/>
      <c r="G149" s="157"/>
      <c r="H149" s="104"/>
      <c r="I149" s="104" t="s">
        <v>169</v>
      </c>
      <c r="J149" s="109" t="s">
        <v>232</v>
      </c>
      <c r="K149" s="22"/>
    </row>
    <row r="150" spans="1:11" ht="15" hidden="1" x14ac:dyDescent="0.25">
      <c r="A150" s="15" t="s">
        <v>199</v>
      </c>
      <c r="B150" s="9"/>
      <c r="C150" s="105"/>
      <c r="D150" s="104" t="s">
        <v>224</v>
      </c>
      <c r="E150" t="s">
        <v>121</v>
      </c>
      <c r="F150" s="104"/>
      <c r="G150" s="157"/>
      <c r="H150" s="104" t="s">
        <v>525</v>
      </c>
      <c r="I150" s="104" t="s">
        <v>483</v>
      </c>
      <c r="J150" s="109" t="s">
        <v>233</v>
      </c>
      <c r="K150" s="22"/>
    </row>
    <row r="151" spans="1:11" ht="15" hidden="1" x14ac:dyDescent="0.25">
      <c r="A151" s="15" t="s">
        <v>199</v>
      </c>
      <c r="B151" s="9"/>
      <c r="C151" s="105"/>
      <c r="D151" s="104" t="s">
        <v>224</v>
      </c>
      <c r="E151" s="152" t="s">
        <v>288</v>
      </c>
      <c r="F151" s="104"/>
      <c r="G151" s="9"/>
      <c r="H151" s="104"/>
      <c r="I151" s="104" t="s">
        <v>484</v>
      </c>
      <c r="J151" s="109" t="s">
        <v>174</v>
      </c>
      <c r="K151" s="22"/>
    </row>
    <row r="152" spans="1:11" ht="15" hidden="1" x14ac:dyDescent="0.25">
      <c r="A152" s="15" t="s">
        <v>9</v>
      </c>
      <c r="B152" s="9" t="s">
        <v>178</v>
      </c>
      <c r="C152" s="105" t="s">
        <v>429</v>
      </c>
      <c r="D152" s="104" t="s">
        <v>225</v>
      </c>
      <c r="E152" s="152" t="s">
        <v>293</v>
      </c>
      <c r="F152" s="104" t="s">
        <v>501</v>
      </c>
      <c r="G152" s="157" t="s">
        <v>158</v>
      </c>
      <c r="H152" s="104" t="s">
        <v>317</v>
      </c>
      <c r="I152" s="104" t="s">
        <v>170</v>
      </c>
      <c r="J152" s="109" t="s">
        <v>175</v>
      </c>
      <c r="K152" s="22"/>
    </row>
    <row r="153" spans="1:11" ht="15" hidden="1" x14ac:dyDescent="0.25">
      <c r="A153" s="15" t="s">
        <v>9</v>
      </c>
      <c r="B153" s="9"/>
      <c r="C153" s="105"/>
      <c r="D153" s="104" t="s">
        <v>225</v>
      </c>
      <c r="E153" t="s">
        <v>122</v>
      </c>
      <c r="F153" s="104"/>
      <c r="G153" s="157"/>
      <c r="H153" s="104"/>
      <c r="I153" s="104" t="s">
        <v>171</v>
      </c>
      <c r="J153" s="109" t="s">
        <v>176</v>
      </c>
      <c r="K153" s="22"/>
    </row>
    <row r="154" spans="1:11" ht="15" hidden="1" x14ac:dyDescent="0.25">
      <c r="A154" s="15" t="s">
        <v>9</v>
      </c>
      <c r="B154" s="9"/>
      <c r="C154" s="105"/>
      <c r="D154" s="104" t="s">
        <v>225</v>
      </c>
      <c r="E154" s="152" t="s">
        <v>516</v>
      </c>
      <c r="F154" s="104"/>
      <c r="G154" s="157"/>
      <c r="H154" s="9"/>
      <c r="I154" s="104" t="s">
        <v>507</v>
      </c>
      <c r="J154" s="109" t="s">
        <v>234</v>
      </c>
      <c r="K154" s="22"/>
    </row>
    <row r="155" spans="1:11" ht="15" hidden="1" x14ac:dyDescent="0.25">
      <c r="A155" s="15" t="s">
        <v>9</v>
      </c>
      <c r="B155" s="9"/>
      <c r="C155" s="105"/>
      <c r="D155" s="104" t="s">
        <v>226</v>
      </c>
      <c r="E155" t="s">
        <v>124</v>
      </c>
      <c r="F155" s="104"/>
      <c r="G155" s="157"/>
      <c r="H155" s="9" t="s">
        <v>318</v>
      </c>
      <c r="I155" s="104" t="s">
        <v>486</v>
      </c>
      <c r="J155" s="109"/>
      <c r="K155" s="22"/>
    </row>
    <row r="156" spans="1:11" ht="15" hidden="1" x14ac:dyDescent="0.25">
      <c r="A156" s="15" t="s">
        <v>9</v>
      </c>
      <c r="B156" s="9"/>
      <c r="C156" s="105"/>
      <c r="D156" s="104" t="s">
        <v>226</v>
      </c>
      <c r="E156" t="s">
        <v>123</v>
      </c>
      <c r="F156" s="104"/>
      <c r="G156" s="157"/>
      <c r="H156" s="9"/>
      <c r="I156" s="104" t="s">
        <v>488</v>
      </c>
      <c r="J156" s="109"/>
      <c r="K156" s="22"/>
    </row>
    <row r="157" spans="1:11" ht="15" x14ac:dyDescent="0.25">
      <c r="A157" s="15" t="s">
        <v>263</v>
      </c>
      <c r="B157" s="9" t="s">
        <v>385</v>
      </c>
      <c r="C157" s="105" t="s">
        <v>386</v>
      </c>
      <c r="D157" s="104" t="s">
        <v>436</v>
      </c>
      <c r="E157" t="s">
        <v>218</v>
      </c>
      <c r="F157" s="104" t="s">
        <v>502</v>
      </c>
      <c r="G157" s="157" t="s">
        <v>508</v>
      </c>
      <c r="H157" s="9" t="s">
        <v>526</v>
      </c>
      <c r="I157" s="104" t="s">
        <v>172</v>
      </c>
      <c r="J157" s="109"/>
      <c r="K157" s="22"/>
    </row>
    <row r="158" spans="1:11" ht="15" x14ac:dyDescent="0.25">
      <c r="A158" s="15" t="s">
        <v>263</v>
      </c>
      <c r="B158" s="9"/>
      <c r="C158" s="105"/>
      <c r="D158" s="104" t="s">
        <v>436</v>
      </c>
      <c r="E158" t="s">
        <v>209</v>
      </c>
      <c r="F158" s="104"/>
      <c r="G158" s="157"/>
      <c r="H158" s="9"/>
      <c r="I158" s="104" t="s">
        <v>173</v>
      </c>
      <c r="J158" s="109"/>
      <c r="K158" s="22"/>
    </row>
    <row r="159" spans="1:11" ht="15" x14ac:dyDescent="0.25">
      <c r="A159" s="15" t="s">
        <v>263</v>
      </c>
      <c r="B159" s="9"/>
      <c r="C159" s="105"/>
      <c r="D159" s="104" t="s">
        <v>439</v>
      </c>
      <c r="E159" t="s">
        <v>490</v>
      </c>
      <c r="F159" s="104"/>
      <c r="G159" s="157"/>
      <c r="H159" s="9" t="s">
        <v>527</v>
      </c>
      <c r="I159" s="104" t="s">
        <v>232</v>
      </c>
      <c r="J159" s="109"/>
      <c r="K159" s="22"/>
    </row>
    <row r="160" spans="1:11" ht="15" x14ac:dyDescent="0.25">
      <c r="A160" s="15" t="s">
        <v>263</v>
      </c>
      <c r="B160" s="9"/>
      <c r="C160" s="105"/>
      <c r="D160" s="104" t="s">
        <v>439</v>
      </c>
      <c r="E160" t="s">
        <v>492</v>
      </c>
      <c r="F160" s="104"/>
      <c r="G160" s="157"/>
      <c r="H160" s="9"/>
      <c r="I160" s="104" t="s">
        <v>233</v>
      </c>
      <c r="J160" s="109"/>
      <c r="K160" s="22"/>
    </row>
    <row r="161" spans="1:11" ht="15" x14ac:dyDescent="0.25">
      <c r="A161" s="15" t="s">
        <v>263</v>
      </c>
      <c r="B161" s="9"/>
      <c r="C161" s="105" t="s">
        <v>387</v>
      </c>
      <c r="D161" s="104" t="s">
        <v>443</v>
      </c>
      <c r="E161" t="s">
        <v>217</v>
      </c>
      <c r="F161" s="104"/>
      <c r="G161" s="157" t="s">
        <v>509</v>
      </c>
      <c r="H161" s="9" t="s">
        <v>528</v>
      </c>
      <c r="I161" s="104" t="s">
        <v>174</v>
      </c>
      <c r="J161" s="109"/>
      <c r="K161" s="22"/>
    </row>
    <row r="162" spans="1:11" ht="15" x14ac:dyDescent="0.25">
      <c r="A162" s="15" t="s">
        <v>263</v>
      </c>
      <c r="B162" s="9"/>
      <c r="C162" s="105"/>
      <c r="D162" s="104" t="s">
        <v>443</v>
      </c>
      <c r="E162" t="s">
        <v>209</v>
      </c>
      <c r="F162" s="104"/>
      <c r="G162" s="157"/>
      <c r="H162" s="9"/>
      <c r="I162" s="104" t="s">
        <v>175</v>
      </c>
      <c r="J162" s="109"/>
      <c r="K162" s="22"/>
    </row>
    <row r="163" spans="1:11" ht="15" x14ac:dyDescent="0.25">
      <c r="A163" s="15" t="s">
        <v>263</v>
      </c>
      <c r="B163" s="9"/>
      <c r="C163" s="105"/>
      <c r="D163" s="104" t="s">
        <v>446</v>
      </c>
      <c r="E163" t="s">
        <v>490</v>
      </c>
      <c r="F163" s="104"/>
      <c r="G163" s="157"/>
      <c r="H163" s="9" t="s">
        <v>529</v>
      </c>
      <c r="I163" s="104" t="s">
        <v>176</v>
      </c>
      <c r="J163" s="109"/>
      <c r="K163" s="22"/>
    </row>
    <row r="164" spans="1:11" ht="15" x14ac:dyDescent="0.25">
      <c r="A164" s="15" t="s">
        <v>263</v>
      </c>
      <c r="B164" s="9"/>
      <c r="C164" s="105"/>
      <c r="D164" s="104" t="s">
        <v>446</v>
      </c>
      <c r="E164" t="s">
        <v>492</v>
      </c>
      <c r="F164" s="104"/>
      <c r="G164" s="157"/>
      <c r="H164" s="9"/>
      <c r="I164" s="104" t="s">
        <v>234</v>
      </c>
      <c r="J164" s="109"/>
      <c r="K164" s="22"/>
    </row>
    <row r="165" spans="1:11" ht="15" x14ac:dyDescent="0.25">
      <c r="A165" s="15" t="s">
        <v>263</v>
      </c>
      <c r="B165" s="9"/>
      <c r="C165" s="105" t="s">
        <v>388</v>
      </c>
      <c r="D165" s="104" t="s">
        <v>450</v>
      </c>
      <c r="E165" t="s">
        <v>496</v>
      </c>
      <c r="F165" s="104"/>
      <c r="G165" s="157" t="s">
        <v>510</v>
      </c>
      <c r="H165" s="9" t="s">
        <v>530</v>
      </c>
      <c r="I165" s="104" t="s">
        <v>511</v>
      </c>
      <c r="J165" s="109"/>
      <c r="K165" s="22"/>
    </row>
    <row r="166" spans="1:11" ht="15" x14ac:dyDescent="0.25">
      <c r="A166" s="15" t="s">
        <v>263</v>
      </c>
      <c r="B166" s="9"/>
      <c r="C166" s="105"/>
      <c r="D166" s="104" t="s">
        <v>450</v>
      </c>
      <c r="E166" t="s">
        <v>492</v>
      </c>
      <c r="F166" s="104"/>
      <c r="G166" s="157"/>
      <c r="H166" s="9"/>
      <c r="I166" s="104" t="s">
        <v>512</v>
      </c>
      <c r="J166" s="109"/>
      <c r="K166" s="22"/>
    </row>
    <row r="167" spans="1:11" ht="15" x14ac:dyDescent="0.25">
      <c r="A167" s="15" t="s">
        <v>263</v>
      </c>
      <c r="B167" s="9"/>
      <c r="C167" s="105"/>
      <c r="D167" s="104" t="s">
        <v>454</v>
      </c>
      <c r="E167" t="s">
        <v>498</v>
      </c>
      <c r="F167" s="104"/>
      <c r="G167" s="157"/>
      <c r="H167" s="9" t="s">
        <v>531</v>
      </c>
      <c r="I167" s="104" t="s">
        <v>513</v>
      </c>
      <c r="J167" s="109"/>
      <c r="K167" s="22"/>
    </row>
    <row r="168" spans="1:11" ht="15" hidden="1" x14ac:dyDescent="0.25">
      <c r="B168" s="9"/>
      <c r="C168" s="105"/>
      <c r="D168" s="104"/>
      <c r="E168" t="s">
        <v>500</v>
      </c>
      <c r="F168" s="104"/>
      <c r="G168" s="157"/>
      <c r="H168" s="9"/>
      <c r="I168" s="104" t="s">
        <v>514</v>
      </c>
      <c r="J168" s="109"/>
      <c r="K168" s="22"/>
    </row>
    <row r="169" spans="1:11" x14ac:dyDescent="0.2">
      <c r="C169" s="106"/>
      <c r="D169" s="104"/>
      <c r="E169" s="104"/>
      <c r="F169" s="22"/>
      <c r="G169" s="24"/>
      <c r="I169" s="22"/>
      <c r="J169" s="22"/>
      <c r="K169" s="22"/>
    </row>
    <row r="170" spans="1:11" x14ac:dyDescent="0.2">
      <c r="C170" s="106"/>
      <c r="D170" s="104"/>
      <c r="E170" s="104"/>
      <c r="F170" s="22"/>
      <c r="G170" s="24"/>
      <c r="I170" s="22"/>
      <c r="J170" s="22"/>
      <c r="K170" s="22"/>
    </row>
    <row r="171" spans="1:11" x14ac:dyDescent="0.2">
      <c r="A171" s="139" t="s">
        <v>550</v>
      </c>
      <c r="C171" s="106"/>
      <c r="G171" s="24"/>
      <c r="I171" s="22"/>
      <c r="J171" s="22"/>
      <c r="K171" s="22"/>
    </row>
    <row r="172" spans="1:11" x14ac:dyDescent="0.2">
      <c r="A172" s="163" t="s">
        <v>377</v>
      </c>
      <c r="B172" s="164" t="s">
        <v>555</v>
      </c>
      <c r="C172" s="164" t="s">
        <v>556</v>
      </c>
      <c r="D172" s="164" t="s">
        <v>557</v>
      </c>
      <c r="G172" s="24"/>
      <c r="I172" s="22"/>
      <c r="J172" s="22"/>
      <c r="K172" s="22"/>
    </row>
    <row r="173" spans="1:11" x14ac:dyDescent="0.2">
      <c r="A173" s="22" t="s">
        <v>10</v>
      </c>
      <c r="B173" s="106" t="s">
        <v>562</v>
      </c>
      <c r="C173" s="106" t="s">
        <v>572</v>
      </c>
      <c r="D173" s="106" t="s">
        <v>551</v>
      </c>
      <c r="G173" s="24"/>
      <c r="H173" s="22"/>
      <c r="I173" s="22"/>
      <c r="J173" s="22"/>
      <c r="K173" s="22"/>
    </row>
    <row r="174" spans="1:11" x14ac:dyDescent="0.2">
      <c r="A174" s="15" t="s">
        <v>12</v>
      </c>
      <c r="B174" s="106" t="s">
        <v>563</v>
      </c>
      <c r="C174" s="106" t="s">
        <v>573</v>
      </c>
      <c r="F174" s="22"/>
      <c r="G174" s="24"/>
      <c r="H174" s="22"/>
      <c r="I174" s="22"/>
      <c r="J174" s="22"/>
      <c r="K174" s="22"/>
    </row>
    <row r="175" spans="1:11" x14ac:dyDescent="0.2">
      <c r="A175" s="15" t="s">
        <v>11</v>
      </c>
      <c r="B175" s="106" t="s">
        <v>564</v>
      </c>
      <c r="C175" s="106" t="s">
        <v>574</v>
      </c>
      <c r="D175" s="106"/>
      <c r="E175" s="22"/>
      <c r="F175" s="22"/>
      <c r="G175" s="24"/>
      <c r="H175" s="22"/>
      <c r="I175" s="22"/>
      <c r="J175" s="22"/>
      <c r="K175" s="22"/>
    </row>
    <row r="176" spans="1:11" x14ac:dyDescent="0.2">
      <c r="A176" s="15" t="s">
        <v>13</v>
      </c>
      <c r="B176" s="106" t="s">
        <v>565</v>
      </c>
      <c r="C176" s="106" t="s">
        <v>575</v>
      </c>
      <c r="E176" s="22"/>
      <c r="F176" s="22"/>
      <c r="G176" s="24"/>
      <c r="H176" s="22"/>
      <c r="I176" s="22"/>
      <c r="J176" s="22"/>
      <c r="K176" s="22"/>
    </row>
    <row r="177" spans="1:11" x14ac:dyDescent="0.2">
      <c r="A177" s="15" t="s">
        <v>14</v>
      </c>
      <c r="B177" s="106" t="s">
        <v>566</v>
      </c>
      <c r="C177" s="106" t="s">
        <v>576</v>
      </c>
      <c r="D177" s="106" t="s">
        <v>552</v>
      </c>
      <c r="E177" s="22"/>
      <c r="F177" s="22"/>
      <c r="G177" s="24"/>
      <c r="H177" s="22"/>
      <c r="I177" s="22"/>
      <c r="J177" s="22"/>
      <c r="K177" s="22"/>
    </row>
    <row r="178" spans="1:11" x14ac:dyDescent="0.2">
      <c r="A178" s="15" t="s">
        <v>200</v>
      </c>
      <c r="B178" s="106" t="s">
        <v>567</v>
      </c>
      <c r="C178" s="106" t="s">
        <v>577</v>
      </c>
      <c r="E178" s="22"/>
      <c r="F178" s="22"/>
      <c r="G178" s="24"/>
      <c r="H178" s="22"/>
      <c r="I178" s="22"/>
      <c r="J178" s="22"/>
      <c r="K178" s="22"/>
    </row>
    <row r="179" spans="1:11" x14ac:dyDescent="0.2">
      <c r="A179" s="15" t="s">
        <v>262</v>
      </c>
      <c r="B179" s="106" t="s">
        <v>568</v>
      </c>
      <c r="C179" s="106" t="s">
        <v>578</v>
      </c>
      <c r="D179" s="106" t="s">
        <v>553</v>
      </c>
      <c r="E179" s="22"/>
      <c r="F179" s="22"/>
      <c r="G179" s="24"/>
      <c r="H179" s="22"/>
      <c r="I179" s="22"/>
      <c r="J179" s="22"/>
      <c r="K179" s="22"/>
    </row>
    <row r="180" spans="1:11" x14ac:dyDescent="0.2">
      <c r="A180" s="15" t="s">
        <v>199</v>
      </c>
      <c r="B180" s="106" t="s">
        <v>569</v>
      </c>
      <c r="C180" s="106"/>
      <c r="E180" s="22"/>
      <c r="F180" s="22"/>
      <c r="G180" s="24"/>
      <c r="H180" s="22"/>
      <c r="I180" s="22"/>
      <c r="J180" s="22"/>
      <c r="K180" s="22"/>
    </row>
    <row r="181" spans="1:11" x14ac:dyDescent="0.2">
      <c r="A181" s="15" t="s">
        <v>9</v>
      </c>
      <c r="B181" s="106" t="s">
        <v>570</v>
      </c>
      <c r="C181" s="106"/>
      <c r="D181" s="106"/>
      <c r="E181" s="22"/>
      <c r="F181" s="22"/>
      <c r="G181" s="24"/>
      <c r="H181" s="22"/>
      <c r="I181" s="22"/>
      <c r="J181" s="22"/>
      <c r="K181" s="22"/>
    </row>
    <row r="182" spans="1:11" x14ac:dyDescent="0.25">
      <c r="A182" s="15" t="s">
        <v>263</v>
      </c>
      <c r="B182" s="106" t="s">
        <v>571</v>
      </c>
      <c r="C182" s="106" t="s">
        <v>579</v>
      </c>
      <c r="D182" s="106" t="s">
        <v>546</v>
      </c>
    </row>
    <row r="184" spans="1:11" x14ac:dyDescent="0.25">
      <c r="A184" s="15"/>
      <c r="C184" s="106"/>
      <c r="D184" s="106"/>
    </row>
    <row r="185" spans="1:11" x14ac:dyDescent="0.25">
      <c r="A185" s="139" t="s">
        <v>554</v>
      </c>
    </row>
    <row r="186" spans="1:11" x14ac:dyDescent="0.25">
      <c r="A186" s="163" t="s">
        <v>377</v>
      </c>
      <c r="B186" s="164" t="s">
        <v>547</v>
      </c>
      <c r="C186" s="164" t="s">
        <v>548</v>
      </c>
      <c r="D186" s="164" t="s">
        <v>549</v>
      </c>
      <c r="E186" s="164" t="s">
        <v>558</v>
      </c>
      <c r="F186" s="164" t="s">
        <v>559</v>
      </c>
      <c r="G186" s="164" t="s">
        <v>560</v>
      </c>
    </row>
    <row r="187" spans="1:11" x14ac:dyDescent="0.25">
      <c r="A187" s="22" t="s">
        <v>10</v>
      </c>
      <c r="B187" s="106" t="s">
        <v>580</v>
      </c>
      <c r="C187" s="106" t="s">
        <v>590</v>
      </c>
      <c r="D187" s="106" t="s">
        <v>603</v>
      </c>
    </row>
    <row r="188" spans="1:11" x14ac:dyDescent="0.25">
      <c r="A188" s="15" t="s">
        <v>12</v>
      </c>
      <c r="B188" s="106" t="s">
        <v>581</v>
      </c>
      <c r="C188" s="106" t="s">
        <v>591</v>
      </c>
      <c r="D188" s="106"/>
    </row>
    <row r="189" spans="1:11" x14ac:dyDescent="0.25">
      <c r="A189" s="15" t="s">
        <v>11</v>
      </c>
      <c r="B189" s="106" t="s">
        <v>582</v>
      </c>
      <c r="C189" s="106" t="s">
        <v>592</v>
      </c>
      <c r="D189" s="106" t="s">
        <v>602</v>
      </c>
    </row>
    <row r="190" spans="1:11" x14ac:dyDescent="0.25">
      <c r="A190" s="15" t="s">
        <v>13</v>
      </c>
      <c r="B190" s="106" t="s">
        <v>583</v>
      </c>
      <c r="C190" s="106" t="s">
        <v>593</v>
      </c>
      <c r="D190" s="106"/>
    </row>
    <row r="191" spans="1:11" x14ac:dyDescent="0.25">
      <c r="A191" s="15" t="s">
        <v>14</v>
      </c>
      <c r="B191" s="106" t="s">
        <v>584</v>
      </c>
      <c r="C191" s="106" t="s">
        <v>594</v>
      </c>
      <c r="D191" s="106" t="s">
        <v>601</v>
      </c>
      <c r="E191" s="106" t="s">
        <v>605</v>
      </c>
    </row>
    <row r="192" spans="1:11" x14ac:dyDescent="0.25">
      <c r="A192" s="15" t="s">
        <v>200</v>
      </c>
      <c r="B192" s="106" t="s">
        <v>585</v>
      </c>
      <c r="C192" s="106" t="s">
        <v>595</v>
      </c>
    </row>
    <row r="193" spans="1:10" x14ac:dyDescent="0.25">
      <c r="A193" s="15" t="s">
        <v>262</v>
      </c>
      <c r="B193" s="106" t="s">
        <v>586</v>
      </c>
      <c r="C193" s="106" t="s">
        <v>596</v>
      </c>
      <c r="D193" s="106" t="s">
        <v>600</v>
      </c>
    </row>
    <row r="194" spans="1:10" x14ac:dyDescent="0.25">
      <c r="A194" s="15" t="s">
        <v>199</v>
      </c>
      <c r="B194" s="106" t="s">
        <v>587</v>
      </c>
      <c r="C194" s="106" t="s">
        <v>597</v>
      </c>
      <c r="D194" s="106"/>
    </row>
    <row r="195" spans="1:10" x14ac:dyDescent="0.25">
      <c r="A195" s="15" t="s">
        <v>9</v>
      </c>
      <c r="B195" s="106" t="s">
        <v>588</v>
      </c>
      <c r="C195" s="106" t="s">
        <v>598</v>
      </c>
      <c r="D195" s="106"/>
    </row>
    <row r="196" spans="1:10" x14ac:dyDescent="0.25">
      <c r="A196" s="15" t="s">
        <v>263</v>
      </c>
      <c r="B196" s="106" t="s">
        <v>589</v>
      </c>
      <c r="C196" s="106" t="s">
        <v>599</v>
      </c>
      <c r="D196" s="106" t="s">
        <v>604</v>
      </c>
      <c r="E196" s="106" t="s">
        <v>606</v>
      </c>
      <c r="F196" s="106" t="s">
        <v>607</v>
      </c>
      <c r="G196" s="106" t="s">
        <v>608</v>
      </c>
    </row>
    <row r="197" spans="1:10" x14ac:dyDescent="0.25">
      <c r="C197" s="106"/>
      <c r="D197" s="106"/>
    </row>
    <row r="198" spans="1:10" x14ac:dyDescent="0.25">
      <c r="C198" s="106"/>
      <c r="D198" s="106"/>
    </row>
    <row r="199" spans="1:10" x14ac:dyDescent="0.25">
      <c r="A199" s="139" t="s">
        <v>561</v>
      </c>
    </row>
    <row r="200" spans="1:10" ht="15" customHeight="1" x14ac:dyDescent="0.25">
      <c r="A200" s="168" t="s">
        <v>10</v>
      </c>
      <c r="B200" s="169" t="s">
        <v>12</v>
      </c>
      <c r="C200" s="169" t="s">
        <v>11</v>
      </c>
      <c r="D200" s="169" t="s">
        <v>13</v>
      </c>
      <c r="E200" s="169" t="s">
        <v>14</v>
      </c>
      <c r="F200" s="169" t="s">
        <v>200</v>
      </c>
      <c r="G200" s="169" t="s">
        <v>262</v>
      </c>
      <c r="H200" s="169" t="s">
        <v>199</v>
      </c>
      <c r="I200" s="142" t="s">
        <v>9</v>
      </c>
      <c r="J200" s="142" t="s">
        <v>263</v>
      </c>
    </row>
    <row r="201" spans="1:10" x14ac:dyDescent="0.25">
      <c r="A201" s="105" t="s">
        <v>641</v>
      </c>
      <c r="B201" s="105" t="s">
        <v>627</v>
      </c>
      <c r="C201" s="105" t="s">
        <v>628</v>
      </c>
      <c r="D201" s="167" t="s">
        <v>239</v>
      </c>
      <c r="E201" s="105" t="s">
        <v>629</v>
      </c>
      <c r="F201" s="106" t="s">
        <v>631</v>
      </c>
      <c r="G201" s="106" t="s">
        <v>632</v>
      </c>
      <c r="H201" s="106" t="s">
        <v>635</v>
      </c>
      <c r="I201" s="106" t="s">
        <v>637</v>
      </c>
      <c r="J201" s="106" t="s">
        <v>639</v>
      </c>
    </row>
    <row r="202" spans="1:10" x14ac:dyDescent="0.25">
      <c r="B202" s="167"/>
      <c r="C202" s="167"/>
      <c r="D202" s="167"/>
      <c r="E202" s="105" t="s">
        <v>642</v>
      </c>
      <c r="F202" s="106" t="s">
        <v>630</v>
      </c>
      <c r="G202" s="106" t="s">
        <v>633</v>
      </c>
      <c r="H202" s="106" t="s">
        <v>636</v>
      </c>
      <c r="I202" s="106" t="s">
        <v>638</v>
      </c>
      <c r="J202" s="106" t="s">
        <v>640</v>
      </c>
    </row>
    <row r="203" spans="1:10" x14ac:dyDescent="0.25">
      <c r="A203" s="167"/>
      <c r="C203" s="167"/>
      <c r="D203" s="167"/>
      <c r="E203" s="167"/>
      <c r="G203" s="106" t="s">
        <v>634</v>
      </c>
      <c r="I203" s="106"/>
      <c r="J203" s="106"/>
    </row>
    <row r="204" spans="1:10" x14ac:dyDescent="0.25">
      <c r="A204" s="167"/>
      <c r="B204" s="167"/>
      <c r="C204" s="167"/>
      <c r="D204" s="167"/>
      <c r="E204" s="167"/>
      <c r="F204" s="106"/>
      <c r="G204" s="106"/>
      <c r="H204" s="106"/>
      <c r="J204" s="106"/>
    </row>
    <row r="205" spans="1:10" x14ac:dyDescent="0.25">
      <c r="A205" s="167"/>
      <c r="B205" s="159"/>
      <c r="C205" s="167"/>
      <c r="D205" s="167"/>
      <c r="E205" s="167"/>
      <c r="I205" s="106"/>
      <c r="J205" s="106"/>
    </row>
    <row r="206" spans="1:10" x14ac:dyDescent="0.25">
      <c r="A206" s="167"/>
      <c r="B206" s="159"/>
      <c r="C206" s="167"/>
      <c r="D206" s="159"/>
      <c r="G206" s="106"/>
      <c r="J206" s="106"/>
    </row>
    <row r="207" spans="1:10" x14ac:dyDescent="0.25">
      <c r="A207" s="167"/>
      <c r="B207" s="159"/>
      <c r="C207" s="159"/>
      <c r="D207" s="167"/>
      <c r="E207" s="167"/>
      <c r="J207" s="106"/>
    </row>
    <row r="208" spans="1:10" x14ac:dyDescent="0.25">
      <c r="A208" s="159"/>
      <c r="B208" s="159"/>
      <c r="C208" s="159"/>
      <c r="D208" s="159"/>
      <c r="J208" s="106"/>
    </row>
    <row r="209" spans="1:10" x14ac:dyDescent="0.25">
      <c r="A209" s="171" t="s">
        <v>609</v>
      </c>
      <c r="B209" s="171" t="s">
        <v>610</v>
      </c>
      <c r="C209" s="171" t="s">
        <v>611</v>
      </c>
      <c r="D209" s="171" t="s">
        <v>612</v>
      </c>
      <c r="E209" s="106"/>
      <c r="J209" s="106"/>
    </row>
    <row r="210" spans="1:10" x14ac:dyDescent="0.25">
      <c r="A210" s="146" t="s">
        <v>618</v>
      </c>
      <c r="B210" s="146" t="s">
        <v>619</v>
      </c>
      <c r="C210" s="146" t="s">
        <v>620</v>
      </c>
      <c r="D210" s="146" t="s">
        <v>621</v>
      </c>
      <c r="E210" s="106"/>
      <c r="J210" s="106"/>
    </row>
    <row r="211" spans="1:10" x14ac:dyDescent="0.25">
      <c r="A211" s="146"/>
      <c r="B211" s="146"/>
      <c r="C211" s="146"/>
      <c r="D211" s="146"/>
      <c r="J211" s="106"/>
    </row>
    <row r="212" spans="1:10" x14ac:dyDescent="0.25">
      <c r="A212" s="171" t="s">
        <v>613</v>
      </c>
      <c r="B212" s="171" t="s">
        <v>614</v>
      </c>
      <c r="C212" s="171" t="s">
        <v>615</v>
      </c>
      <c r="D212" s="171" t="s">
        <v>616</v>
      </c>
    </row>
    <row r="213" spans="1:10" x14ac:dyDescent="0.25">
      <c r="A213" s="146" t="s">
        <v>622</v>
      </c>
      <c r="B213" s="146" t="s">
        <v>623</v>
      </c>
      <c r="C213" s="146" t="s">
        <v>624</v>
      </c>
      <c r="D213" s="146" t="s">
        <v>625</v>
      </c>
    </row>
    <row r="214" spans="1:10" x14ac:dyDescent="0.25">
      <c r="B214" s="106"/>
      <c r="D214" s="106"/>
    </row>
    <row r="215" spans="1:10" x14ac:dyDescent="0.25">
      <c r="A215" s="171" t="s">
        <v>617</v>
      </c>
      <c r="B215" s="106"/>
      <c r="D215" s="106"/>
    </row>
    <row r="216" spans="1:10" x14ac:dyDescent="0.25">
      <c r="A216" s="146" t="s">
        <v>626</v>
      </c>
    </row>
    <row r="217" spans="1:10" x14ac:dyDescent="0.25">
      <c r="A217" s="146"/>
      <c r="B217" s="106"/>
      <c r="D217" s="106"/>
    </row>
    <row r="218" spans="1:10" x14ac:dyDescent="0.25">
      <c r="A218" s="146"/>
      <c r="B218" s="106"/>
      <c r="D218" s="106"/>
    </row>
    <row r="219" spans="1:10" x14ac:dyDescent="0.25">
      <c r="D219" s="106"/>
    </row>
    <row r="220" spans="1:10" x14ac:dyDescent="0.25">
      <c r="B220" s="106"/>
    </row>
    <row r="221" spans="1:10" x14ac:dyDescent="0.25">
      <c r="A221" s="106"/>
      <c r="B221" s="106"/>
      <c r="D221" s="106"/>
    </row>
    <row r="222" spans="1:10" x14ac:dyDescent="0.25">
      <c r="D222" s="106"/>
    </row>
    <row r="223" spans="1:10" x14ac:dyDescent="0.25">
      <c r="B223" s="106"/>
      <c r="D223" s="106"/>
    </row>
    <row r="224" spans="1:10" x14ac:dyDescent="0.25">
      <c r="B224" s="106"/>
      <c r="D224" s="106"/>
    </row>
    <row r="226" spans="2:2" x14ac:dyDescent="0.25">
      <c r="B226" s="106"/>
    </row>
    <row r="227" spans="2:2" x14ac:dyDescent="0.25">
      <c r="B227" s="106"/>
    </row>
    <row r="228" spans="2:2" x14ac:dyDescent="0.25">
      <c r="B228" s="106"/>
    </row>
    <row r="230" spans="2:2" x14ac:dyDescent="0.25">
      <c r="B230" s="106"/>
    </row>
    <row r="231" spans="2:2" x14ac:dyDescent="0.25">
      <c r="B231" s="106"/>
    </row>
    <row r="232" spans="2:2" x14ac:dyDescent="0.25">
      <c r="B232" s="106"/>
    </row>
    <row r="233" spans="2:2" x14ac:dyDescent="0.25">
      <c r="B233" s="106"/>
    </row>
  </sheetData>
  <autoFilter ref="A104:J168" xr:uid="{00000000-0001-0000-0100-000000000000}">
    <filterColumn colId="0">
      <filters>
        <filter val="SUBDIRECCIÓN DE GESTIÓN DE LA INFORMACIÓN"/>
      </filters>
    </filterColumn>
  </autoFilter>
  <phoneticPr fontId="14" type="noConversion"/>
  <conditionalFormatting sqref="E28:E98">
    <cfRule type="duplicateValues" dxfId="2" priority="4"/>
  </conditionalFormatting>
  <conditionalFormatting sqref="E105:E168">
    <cfRule type="duplicateValues" dxfId="1" priority="2"/>
  </conditionalFormatting>
  <conditionalFormatting sqref="F105:F170">
    <cfRule type="duplicateValues" dxfId="0" priority="1080"/>
  </conditionalFormatting>
  <dataValidations disablePrompts="1" count="1">
    <dataValidation type="whole" allowBlank="1" showInputMessage="1" showErrorMessage="1" sqref="B26 B25:L25" xr:uid="{00000000-0002-0000-0100-000000000000}">
      <formula1>0</formula1>
      <formula2>9.99999999999999E+39</formula2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H42"/>
  <sheetViews>
    <sheetView workbookViewId="0">
      <selection activeCell="G30" activeCellId="8" sqref="G3:H3 G5:H5 G8:H10 G12:H13 G15:H15 G17:H18 G20:H24 G26:H27 G30:H31"/>
    </sheetView>
  </sheetViews>
  <sheetFormatPr baseColWidth="10" defaultColWidth="11.42578125" defaultRowHeight="15" x14ac:dyDescent="0.25"/>
  <cols>
    <col min="1" max="1" width="23.85546875" style="1" customWidth="1"/>
    <col min="2" max="3" width="11.42578125" style="1"/>
    <col min="4" max="4" width="22.5703125" style="1" customWidth="1"/>
    <col min="5" max="5" width="21.28515625" style="1" customWidth="1"/>
    <col min="6" max="6" width="11.42578125" style="1"/>
    <col min="7" max="7" width="17.85546875" style="1" customWidth="1"/>
    <col min="8" max="8" width="43.42578125" style="1" customWidth="1"/>
    <col min="9" max="16384" width="11.42578125" style="1"/>
  </cols>
  <sheetData>
    <row r="1" spans="1:8" x14ac:dyDescent="0.25">
      <c r="A1" s="1" t="s">
        <v>40</v>
      </c>
      <c r="G1" s="1" t="s">
        <v>40</v>
      </c>
      <c r="H1" s="1" t="s">
        <v>41</v>
      </c>
    </row>
    <row r="2" spans="1:8" x14ac:dyDescent="0.25">
      <c r="A2" s="1" t="s">
        <v>19</v>
      </c>
      <c r="D2" s="2" t="s">
        <v>34</v>
      </c>
      <c r="G2" s="3" t="s">
        <v>42</v>
      </c>
      <c r="H2" s="4" t="s">
        <v>43</v>
      </c>
    </row>
    <row r="3" spans="1:8" x14ac:dyDescent="0.25">
      <c r="A3" s="1" t="s">
        <v>19</v>
      </c>
      <c r="D3" s="2" t="s">
        <v>27</v>
      </c>
      <c r="G3" s="5" t="s">
        <v>34</v>
      </c>
      <c r="H3" s="6" t="s">
        <v>44</v>
      </c>
    </row>
    <row r="4" spans="1:8" x14ac:dyDescent="0.25">
      <c r="A4" s="1" t="s">
        <v>19</v>
      </c>
      <c r="D4" s="7" t="s">
        <v>21</v>
      </c>
      <c r="G4" s="3" t="s">
        <v>45</v>
      </c>
      <c r="H4" s="4" t="s">
        <v>46</v>
      </c>
    </row>
    <row r="5" spans="1:8" x14ac:dyDescent="0.25">
      <c r="A5" s="1" t="s">
        <v>19</v>
      </c>
      <c r="D5" s="2" t="s">
        <v>26</v>
      </c>
      <c r="G5" s="5" t="s">
        <v>27</v>
      </c>
      <c r="H5" s="6" t="s">
        <v>47</v>
      </c>
    </row>
    <row r="6" spans="1:8" x14ac:dyDescent="0.25">
      <c r="A6" s="1" t="s">
        <v>19</v>
      </c>
      <c r="D6" s="2" t="s">
        <v>39</v>
      </c>
      <c r="G6" s="3" t="s">
        <v>48</v>
      </c>
      <c r="H6" s="4" t="s">
        <v>49</v>
      </c>
    </row>
    <row r="7" spans="1:8" x14ac:dyDescent="0.25">
      <c r="A7" s="1" t="s">
        <v>19</v>
      </c>
      <c r="D7" s="2" t="s">
        <v>32</v>
      </c>
      <c r="G7" s="3" t="s">
        <v>50</v>
      </c>
      <c r="H7" s="4" t="s">
        <v>51</v>
      </c>
    </row>
    <row r="8" spans="1:8" x14ac:dyDescent="0.25">
      <c r="A8" s="1" t="s">
        <v>20</v>
      </c>
      <c r="D8" s="2" t="s">
        <v>52</v>
      </c>
      <c r="G8" s="5" t="s">
        <v>26</v>
      </c>
      <c r="H8" s="6" t="s">
        <v>53</v>
      </c>
    </row>
    <row r="9" spans="1:8" x14ac:dyDescent="0.25">
      <c r="A9" s="1" t="s">
        <v>25</v>
      </c>
      <c r="D9" s="2" t="s">
        <v>24</v>
      </c>
      <c r="G9" s="5" t="s">
        <v>39</v>
      </c>
      <c r="H9" s="6" t="s">
        <v>54</v>
      </c>
    </row>
    <row r="10" spans="1:8" x14ac:dyDescent="0.25">
      <c r="A10" s="1" t="s">
        <v>21</v>
      </c>
      <c r="D10" s="2" t="s">
        <v>30</v>
      </c>
      <c r="G10" s="5" t="s">
        <v>32</v>
      </c>
      <c r="H10" s="6" t="s">
        <v>55</v>
      </c>
    </row>
    <row r="11" spans="1:8" x14ac:dyDescent="0.25">
      <c r="A11" s="1" t="s">
        <v>22</v>
      </c>
      <c r="D11" s="2" t="s">
        <v>22</v>
      </c>
      <c r="G11" s="3" t="s">
        <v>56</v>
      </c>
      <c r="H11" s="4" t="s">
        <v>57</v>
      </c>
    </row>
    <row r="12" spans="1:8" x14ac:dyDescent="0.25">
      <c r="A12" s="1" t="s">
        <v>23</v>
      </c>
      <c r="D12" s="2" t="s">
        <v>19</v>
      </c>
      <c r="G12" s="5" t="s">
        <v>52</v>
      </c>
      <c r="H12" s="6" t="s">
        <v>58</v>
      </c>
    </row>
    <row r="13" spans="1:8" x14ac:dyDescent="0.25">
      <c r="A13" s="1" t="s">
        <v>24</v>
      </c>
      <c r="D13" s="2" t="s">
        <v>33</v>
      </c>
      <c r="G13" s="5" t="s">
        <v>24</v>
      </c>
      <c r="H13" s="6" t="s">
        <v>59</v>
      </c>
    </row>
    <row r="14" spans="1:8" x14ac:dyDescent="0.25">
      <c r="A14" s="1" t="s">
        <v>25</v>
      </c>
      <c r="D14" s="2" t="s">
        <v>31</v>
      </c>
      <c r="G14" s="3" t="s">
        <v>60</v>
      </c>
      <c r="H14" s="4" t="s">
        <v>61</v>
      </c>
    </row>
    <row r="15" spans="1:8" x14ac:dyDescent="0.25">
      <c r="A15" s="1" t="s">
        <v>26</v>
      </c>
      <c r="D15" s="2" t="s">
        <v>25</v>
      </c>
      <c r="G15" s="5" t="s">
        <v>30</v>
      </c>
      <c r="H15" s="6" t="s">
        <v>62</v>
      </c>
    </row>
    <row r="16" spans="1:8" x14ac:dyDescent="0.25">
      <c r="A16" s="1" t="s">
        <v>25</v>
      </c>
      <c r="D16" s="2" t="s">
        <v>29</v>
      </c>
      <c r="G16" s="3" t="s">
        <v>63</v>
      </c>
      <c r="H16" s="4" t="s">
        <v>64</v>
      </c>
    </row>
    <row r="17" spans="1:8" x14ac:dyDescent="0.25">
      <c r="A17" s="1" t="s">
        <v>27</v>
      </c>
      <c r="D17" s="2" t="s">
        <v>28</v>
      </c>
      <c r="G17" s="5" t="s">
        <v>22</v>
      </c>
      <c r="H17" s="6" t="s">
        <v>65</v>
      </c>
    </row>
    <row r="18" spans="1:8" x14ac:dyDescent="0.25">
      <c r="A18" s="1" t="s">
        <v>25</v>
      </c>
      <c r="D18" s="2" t="s">
        <v>20</v>
      </c>
      <c r="G18" s="5" t="s">
        <v>19</v>
      </c>
      <c r="H18" s="6" t="s">
        <v>66</v>
      </c>
    </row>
    <row r="19" spans="1:8" x14ac:dyDescent="0.25">
      <c r="A19" s="1" t="s">
        <v>25</v>
      </c>
      <c r="D19" s="2" t="s">
        <v>35</v>
      </c>
      <c r="G19" s="3" t="s">
        <v>67</v>
      </c>
      <c r="H19" s="4" t="s">
        <v>68</v>
      </c>
    </row>
    <row r="20" spans="1:8" x14ac:dyDescent="0.25">
      <c r="A20" s="1" t="s">
        <v>28</v>
      </c>
      <c r="D20" s="2" t="s">
        <v>36</v>
      </c>
      <c r="G20" s="5" t="s">
        <v>33</v>
      </c>
      <c r="H20" s="6" t="s">
        <v>69</v>
      </c>
    </row>
    <row r="21" spans="1:8" x14ac:dyDescent="0.25">
      <c r="A21" s="1" t="s">
        <v>29</v>
      </c>
      <c r="D21" s="2" t="s">
        <v>37</v>
      </c>
      <c r="G21" s="5" t="s">
        <v>31</v>
      </c>
      <c r="H21" s="6" t="s">
        <v>70</v>
      </c>
    </row>
    <row r="22" spans="1:8" x14ac:dyDescent="0.25">
      <c r="A22" s="1" t="s">
        <v>28</v>
      </c>
      <c r="D22" s="7" t="s">
        <v>38</v>
      </c>
      <c r="G22" s="5" t="s">
        <v>25</v>
      </c>
      <c r="H22" s="6" t="s">
        <v>71</v>
      </c>
    </row>
    <row r="23" spans="1:8" x14ac:dyDescent="0.25">
      <c r="A23" s="1" t="s">
        <v>30</v>
      </c>
      <c r="G23" s="5" t="s">
        <v>29</v>
      </c>
      <c r="H23" s="6" t="s">
        <v>72</v>
      </c>
    </row>
    <row r="24" spans="1:8" x14ac:dyDescent="0.25">
      <c r="A24" s="1" t="s">
        <v>25</v>
      </c>
      <c r="G24" s="5" t="s">
        <v>28</v>
      </c>
      <c r="H24" s="6" t="s">
        <v>73</v>
      </c>
    </row>
    <row r="25" spans="1:8" x14ac:dyDescent="0.25">
      <c r="A25" s="1" t="s">
        <v>31</v>
      </c>
      <c r="G25" s="3" t="s">
        <v>74</v>
      </c>
      <c r="H25" s="4" t="s">
        <v>75</v>
      </c>
    </row>
    <row r="26" spans="1:8" x14ac:dyDescent="0.25">
      <c r="A26" s="1" t="s">
        <v>25</v>
      </c>
      <c r="G26" s="5" t="s">
        <v>20</v>
      </c>
      <c r="H26" s="6" t="s">
        <v>76</v>
      </c>
    </row>
    <row r="27" spans="1:8" x14ac:dyDescent="0.25">
      <c r="A27" s="1" t="s">
        <v>25</v>
      </c>
      <c r="G27" s="5" t="s">
        <v>35</v>
      </c>
      <c r="H27" s="6" t="s">
        <v>77</v>
      </c>
    </row>
    <row r="28" spans="1:8" x14ac:dyDescent="0.25">
      <c r="A28" s="1" t="s">
        <v>32</v>
      </c>
      <c r="G28" s="3" t="s">
        <v>78</v>
      </c>
      <c r="H28" s="4" t="s">
        <v>79</v>
      </c>
    </row>
    <row r="29" spans="1:8" x14ac:dyDescent="0.25">
      <c r="A29" s="1" t="s">
        <v>31</v>
      </c>
      <c r="G29" s="3" t="s">
        <v>80</v>
      </c>
      <c r="H29" s="4" t="s">
        <v>62</v>
      </c>
    </row>
    <row r="30" spans="1:8" x14ac:dyDescent="0.25">
      <c r="A30" s="1" t="s">
        <v>33</v>
      </c>
      <c r="G30" s="5" t="s">
        <v>36</v>
      </c>
      <c r="H30" s="6" t="s">
        <v>65</v>
      </c>
    </row>
    <row r="31" spans="1:8" x14ac:dyDescent="0.25">
      <c r="A31" s="1" t="s">
        <v>25</v>
      </c>
      <c r="G31" s="5" t="s">
        <v>37</v>
      </c>
      <c r="H31" s="6" t="s">
        <v>68</v>
      </c>
    </row>
    <row r="32" spans="1:8" x14ac:dyDescent="0.25">
      <c r="A32" s="1" t="s">
        <v>25</v>
      </c>
    </row>
    <row r="33" spans="1:1" x14ac:dyDescent="0.25">
      <c r="A33" s="1" t="s">
        <v>34</v>
      </c>
    </row>
    <row r="34" spans="1:1" x14ac:dyDescent="0.25">
      <c r="A34" s="1" t="s">
        <v>34</v>
      </c>
    </row>
    <row r="35" spans="1:1" x14ac:dyDescent="0.25">
      <c r="A35" s="1" t="s">
        <v>35</v>
      </c>
    </row>
    <row r="36" spans="1:1" x14ac:dyDescent="0.25">
      <c r="A36" s="1" t="s">
        <v>36</v>
      </c>
    </row>
    <row r="37" spans="1:1" x14ac:dyDescent="0.25">
      <c r="A37" s="1" t="s">
        <v>37</v>
      </c>
    </row>
    <row r="38" spans="1:1" x14ac:dyDescent="0.25">
      <c r="A38" s="1" t="s">
        <v>24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37</v>
      </c>
    </row>
    <row r="42" spans="1:1" x14ac:dyDescent="0.25">
      <c r="A42" s="1" t="s">
        <v>52</v>
      </c>
    </row>
  </sheetData>
  <autoFilter ref="A1:H1" xr:uid="{00000000-0009-0000-0000-000002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72</vt:i4>
      </vt:variant>
    </vt:vector>
  </HeadingPairs>
  <TitlesOfParts>
    <vt:vector size="75" baseType="lpstr">
      <vt:lpstr>FORMATO</vt:lpstr>
      <vt:lpstr>LISTAS</vt:lpstr>
      <vt:lpstr>Hoja1</vt:lpstr>
      <vt:lpstr>Estado_VF</vt:lpstr>
      <vt:lpstr>Funcionamiento</vt:lpstr>
      <vt:lpstr>Inversión</vt:lpstr>
      <vt:lpstr>Meses</vt:lpstr>
      <vt:lpstr>Modalidad</vt:lpstr>
      <vt:lpstr>OBJ_1_1</vt:lpstr>
      <vt:lpstr>OBJ_1_2</vt:lpstr>
      <vt:lpstr>OBJ_1_3</vt:lpstr>
      <vt:lpstr>OBJ_10_1</vt:lpstr>
      <vt:lpstr>OBJ_10_2</vt:lpstr>
      <vt:lpstr>OBJ_10_3</vt:lpstr>
      <vt:lpstr>OBJ_2_1</vt:lpstr>
      <vt:lpstr>OBJ_2_2</vt:lpstr>
      <vt:lpstr>OBJ_3_1</vt:lpstr>
      <vt:lpstr>OBJ_3_2</vt:lpstr>
      <vt:lpstr>OBJ_4_1</vt:lpstr>
      <vt:lpstr>OBJ_4_2</vt:lpstr>
      <vt:lpstr>OBJ_5_1</vt:lpstr>
      <vt:lpstr>OBJ_5_2</vt:lpstr>
      <vt:lpstr>OBJ_5_3</vt:lpstr>
      <vt:lpstr>OBJ_6_1</vt:lpstr>
      <vt:lpstr>OBJ_6_2</vt:lpstr>
      <vt:lpstr>OBJ_7_1</vt:lpstr>
      <vt:lpstr>OBJ_7_2</vt:lpstr>
      <vt:lpstr>OBJ_7_3</vt:lpstr>
      <vt:lpstr>OBJ_8_1</vt:lpstr>
      <vt:lpstr>OBJ_9_1</vt:lpstr>
      <vt:lpstr>PROD_1_1_1</vt:lpstr>
      <vt:lpstr>PROD_1_1_2</vt:lpstr>
      <vt:lpstr>PROD_1_1_3</vt:lpstr>
      <vt:lpstr>PROD_10_1_1</vt:lpstr>
      <vt:lpstr>PROD_10_1_2</vt:lpstr>
      <vt:lpstr>PROD_10_2_1</vt:lpstr>
      <vt:lpstr>PROD_10_2_2</vt:lpstr>
      <vt:lpstr>PROD_10_3_1</vt:lpstr>
      <vt:lpstr>PROD_10_3_2</vt:lpstr>
      <vt:lpstr>PROD_2_1_1</vt:lpstr>
      <vt:lpstr>PROD_2_1_2</vt:lpstr>
      <vt:lpstr>PROD_3_1_1</vt:lpstr>
      <vt:lpstr>PROD_3_1_2</vt:lpstr>
      <vt:lpstr>PROD_3_2_1</vt:lpstr>
      <vt:lpstr>PROD_4_1_1</vt:lpstr>
      <vt:lpstr>PROD_4_2_1</vt:lpstr>
      <vt:lpstr>PROD_5_1_1</vt:lpstr>
      <vt:lpstr>PROD_5_2_1</vt:lpstr>
      <vt:lpstr>PROD_5_2_2</vt:lpstr>
      <vt:lpstr>PROD_5_3_1</vt:lpstr>
      <vt:lpstr>PROD_6_1_1</vt:lpstr>
      <vt:lpstr>PROD_6_2_1</vt:lpstr>
      <vt:lpstr>PROD_7_1_1</vt:lpstr>
      <vt:lpstr>PROD_7_2_1</vt:lpstr>
      <vt:lpstr>PROD_7_3_1</vt:lpstr>
      <vt:lpstr>PROD_8_1_1</vt:lpstr>
      <vt:lpstr>PROD_8_1_2</vt:lpstr>
      <vt:lpstr>PROD_9_1_1</vt:lpstr>
      <vt:lpstr>PROD_9_1_2</vt:lpstr>
      <vt:lpstr>PROD_9_2_2</vt:lpstr>
      <vt:lpstr>PROY_1</vt:lpstr>
      <vt:lpstr>PROY_10</vt:lpstr>
      <vt:lpstr>PROY_2</vt:lpstr>
      <vt:lpstr>PROY_3</vt:lpstr>
      <vt:lpstr>PROY_4</vt:lpstr>
      <vt:lpstr>PROY_5</vt:lpstr>
      <vt:lpstr>PROY_6</vt:lpstr>
      <vt:lpstr>PROY_7</vt:lpstr>
      <vt:lpstr>PROY_8</vt:lpstr>
      <vt:lpstr>PROY_9</vt:lpstr>
      <vt:lpstr>Recurso_20</vt:lpstr>
      <vt:lpstr>Recurso_20y21</vt:lpstr>
      <vt:lpstr>Unidad_Tiempo</vt:lpstr>
      <vt:lpstr>Vigencia</vt:lpstr>
      <vt:lpstr>Vigencia_Futura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 Ximena Caliz Figueroa</dc:creator>
  <cp:lastModifiedBy>Oliver Quintero</cp:lastModifiedBy>
  <cp:lastPrinted>2024-07-25T23:37:31Z</cp:lastPrinted>
  <dcterms:created xsi:type="dcterms:W3CDTF">2022-05-05T19:56:54Z</dcterms:created>
  <dcterms:modified xsi:type="dcterms:W3CDTF">2025-02-04T13:52:30Z</dcterms:modified>
</cp:coreProperties>
</file>